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655" tabRatio="959" activeTab="1"/>
  </bookViews>
  <sheets>
    <sheet name="CDKT" sheetId="1" r:id="rId1"/>
    <sheet name="KQKD (gui)" sheetId="2" r:id="rId2"/>
    <sheet name="KQKD (goc)" sheetId="3" r:id="rId3"/>
    <sheet name="LCTT" sheetId="4" r:id="rId4"/>
    <sheet name="Thuyet minh" sheetId="5" r:id="rId5"/>
    <sheet name="Thuyet minh #" sheetId="6" r:id="rId6"/>
    <sheet name="Thuyet minh TSCD" sheetId="7" r:id="rId7"/>
    <sheet name="Thuyet minh von" sheetId="8" r:id="rId8"/>
    <sheet name="DT nganh" sheetId="9" r:id="rId9"/>
    <sheet name="Chi so" sheetId="10" r:id="rId10"/>
    <sheet name="Sheet6" sheetId="11" r:id="rId11"/>
    <sheet name="Sheet3" sheetId="12" r:id="rId12"/>
  </sheets>
  <externalReferences>
    <externalReference r:id="rId15"/>
  </externalReferences>
  <definedNames>
    <definedName name="_xlnm.Print_Area" localSheetId="3">'LCTT'!$A$1:$F$58</definedName>
    <definedName name="_xlnm.Print_Area" localSheetId="4">'Thuyet minh'!$A$1:$F$244</definedName>
    <definedName name="_xlnm.Print_Titles" localSheetId="6">'Thuyet minh TSCD'!$1:$5</definedName>
  </definedNames>
  <calcPr fullCalcOnLoad="1"/>
</workbook>
</file>

<file path=xl/sharedStrings.xml><?xml version="1.0" encoding="utf-8"?>
<sst xmlns="http://schemas.openxmlformats.org/spreadsheetml/2006/main" count="975" uniqueCount="575">
  <si>
    <t>BẢNG CÂN ĐỐI KẾ TOÁN HỢP NHẤT</t>
  </si>
  <si>
    <t/>
  </si>
  <si>
    <t>TÀI SẢN</t>
  </si>
  <si>
    <t>Mã số</t>
  </si>
  <si>
    <t>Thuyết minh</t>
  </si>
  <si>
    <t>FINAL</t>
  </si>
  <si>
    <t>ADJ</t>
  </si>
  <si>
    <t>Cuối quý</t>
  </si>
  <si>
    <t>Đầu năm</t>
  </si>
  <si>
    <t>A - TÀI SẢN NGẮN HẠN</t>
  </si>
  <si>
    <t>I. Tiền và các khoản tương đương tiền</t>
  </si>
  <si>
    <t xml:space="preserve">1.Tiền </t>
  </si>
  <si>
    <t>D1</t>
  </si>
  <si>
    <t>2. Các khoản tương đương tiền</t>
  </si>
  <si>
    <t>II. Các khoản đầu tư tài chính ngắn hạn</t>
  </si>
  <si>
    <t>D2</t>
  </si>
  <si>
    <t>1. Đầu tư ngắn hạn</t>
  </si>
  <si>
    <t>2. Dự phòng giảm giá đầu tư ngắn hạn</t>
  </si>
  <si>
    <t>III. Các khoản phải thu ngắn hạn</t>
  </si>
  <si>
    <t xml:space="preserve">1. Phải thu khách hàng </t>
  </si>
  <si>
    <t>2. Trả trước cho người bán</t>
  </si>
  <si>
    <t>3. Phải thu nội bộ ngắn hạn</t>
  </si>
  <si>
    <t>D3</t>
  </si>
  <si>
    <t>4. Phải thu theo tiến độ kế hoạch hợp đồng xây dựng</t>
  </si>
  <si>
    <t>5. Các khoản phải thu khác</t>
  </si>
  <si>
    <t>D4</t>
  </si>
  <si>
    <t>6. Dự phòng phải thu ngắn hạn khó đòi</t>
  </si>
  <si>
    <t>IV. Hàng tồn kho</t>
  </si>
  <si>
    <t>1. Hàng tồn kho</t>
  </si>
  <si>
    <t>D5</t>
  </si>
  <si>
    <t>2. Dự phòng giảm giá hàng tồn kho</t>
  </si>
  <si>
    <t>V. Tài sản ngắn hạn khác</t>
  </si>
  <si>
    <t xml:space="preserve">1. Chi phí trả trước ngắn hạn </t>
  </si>
  <si>
    <t>D6</t>
  </si>
  <si>
    <t>2. Thuế GTGT được khấu trừ</t>
  </si>
  <si>
    <t>D7</t>
  </si>
  <si>
    <t>3. Thuế và các khoản khác phải thu Nhà nước</t>
  </si>
  <si>
    <t>4. Tài sản ngắn hạn khác</t>
  </si>
  <si>
    <t>B - TÀI SẢN DÀI HẠN</t>
  </si>
  <si>
    <t xml:space="preserve">I. Các khoản phải thu dài hạn </t>
  </si>
  <si>
    <t>1. Phải thu dài hạn của khách hàng</t>
  </si>
  <si>
    <t>2. Vốn kinh doanh ở đơn vị trực thuộc</t>
  </si>
  <si>
    <t xml:space="preserve">3. Phải thu dài hạn nội bộ </t>
  </si>
  <si>
    <t>D8</t>
  </si>
  <si>
    <t>4. Phải thu dài hạn khác</t>
  </si>
  <si>
    <t>D9</t>
  </si>
  <si>
    <t>5. Dự phòng phải thu dài hạn khó đòi</t>
  </si>
  <si>
    <t>II. Tài sản cố định</t>
  </si>
  <si>
    <t>1. Tài sản cố định hữu hình</t>
  </si>
  <si>
    <t>D10</t>
  </si>
  <si>
    <t xml:space="preserve">      - Nguyên giá</t>
  </si>
  <si>
    <t xml:space="preserve">      - Giá trị hao mòn luỹ kế</t>
  </si>
  <si>
    <t>2. Tài sản cố định thuê tài chính</t>
  </si>
  <si>
    <t>D11</t>
  </si>
  <si>
    <t>3. Tài sản cố định vô hình</t>
  </si>
  <si>
    <t>D12</t>
  </si>
  <si>
    <t>4. Chi phí xây dựng cơ bản dở dang</t>
  </si>
  <si>
    <t>D13</t>
  </si>
  <si>
    <t>III. Bất động sản đầu tư</t>
  </si>
  <si>
    <t>D14</t>
  </si>
  <si>
    <t>IV. Các khoản đầu tư tài chính dài hạn</t>
  </si>
  <si>
    <t xml:space="preserve">1. Đầu tư vào công ty con </t>
  </si>
  <si>
    <t>D15</t>
  </si>
  <si>
    <t>2. Đầu tư vào công ty liên kết, liên doanh</t>
  </si>
  <si>
    <t>D16</t>
  </si>
  <si>
    <t>3. Đầu tư dài hạn khác</t>
  </si>
  <si>
    <t>D17</t>
  </si>
  <si>
    <t xml:space="preserve">  4. Dự phòng giảm giá đầu tư tài chính dài hạn</t>
  </si>
  <si>
    <t>Lợi thế thương mại</t>
  </si>
  <si>
    <t>V. Tài sản dài hạn khác</t>
  </si>
  <si>
    <t>1. Chi phí trả trước dài hạn</t>
  </si>
  <si>
    <t>D18</t>
  </si>
  <si>
    <t>2. Tài sản thuế thu nhập hoãn lại</t>
  </si>
  <si>
    <t>D25</t>
  </si>
  <si>
    <t>3. Tài sản dài hạn khác</t>
  </si>
  <si>
    <t>TỔNG CỘNG TÀI SẢN</t>
  </si>
  <si>
    <t>NGUỒN VỐN</t>
  </si>
  <si>
    <t>A - NỢ PHẢI TRẢ</t>
  </si>
  <si>
    <t>I. Nợ ngắn hạn</t>
  </si>
  <si>
    <t>1. Vay và nợ ngắn hạn</t>
  </si>
  <si>
    <t>D19</t>
  </si>
  <si>
    <t xml:space="preserve">2. Phải trả người bán 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</si>
  <si>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</si>
  <si>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</si>
  <si>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</si>
  <si>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</si>
  <si>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D20</t>
  </si>
  <si>
    <t>7. Phải trả ngắn hạn nội bộ</t>
  </si>
  <si>
    <t>8. Phải trả theo tiến độ kế hoạch hợp đồng xây dựng</t>
  </si>
  <si>
    <t>9. Các khoản phải trả, phải nộp ngắn hạn khác</t>
  </si>
  <si>
    <t>D22</t>
  </si>
  <si>
    <t xml:space="preserve">10. Dự phòng phải trả ngắn hạn </t>
  </si>
  <si>
    <t>II. Nợ dài hạn</t>
  </si>
  <si>
    <t xml:space="preserve">1. Phải trả dài hạn người bán </t>
  </si>
  <si>
    <t xml:space="preserve">2. Phải trả dài hạn nội bộ </t>
  </si>
  <si>
    <t>D23</t>
  </si>
  <si>
    <t>3. Phải trả dài hạn khác</t>
  </si>
  <si>
    <t xml:space="preserve">4. Vay và nợ dài hạn </t>
  </si>
  <si>
    <t>D24</t>
  </si>
  <si>
    <t xml:space="preserve">5. Thuế thu nhập hoãn lại phải trả </t>
  </si>
  <si>
    <t>6. Dự phòng trợ cấp mất việc làm</t>
  </si>
  <si>
    <t xml:space="preserve">7. Dự phòng phải trả dài hạn </t>
  </si>
  <si>
    <t>B - VỐN CHỦ SỞ HỮU</t>
  </si>
  <si>
    <t>I. Vốn chủ sở hữu</t>
  </si>
  <si>
    <t>D26</t>
  </si>
  <si>
    <t>1. Vốn đầu tư của chủ sở hữu</t>
  </si>
  <si>
    <t>2. Thặng dư vốn cổ phần</t>
  </si>
  <si>
    <t xml:space="preserve">3. Vốn khác của chủ sở hữu </t>
  </si>
  <si>
    <t>4. Cổ phiếu quỹ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</si>
  <si>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</si>
  <si>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</si>
  <si>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</si>
  <si>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</si>
  <si>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</si>
  <si>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</si>
  <si>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 xml:space="preserve">        - Điều chỉnh BCKQKD</t>
  </si>
  <si>
    <t xml:space="preserve">        - Điều chỉnh đầu kỳ</t>
  </si>
  <si>
    <t>11. Nguồn vốn đầu tư XDCB</t>
  </si>
  <si>
    <t>II. Nguồn kinh phí và quỹ khác</t>
  </si>
  <si>
    <t>D27</t>
  </si>
  <si>
    <t>TỔNG CỘNG NGUỒN VỐN</t>
  </si>
  <si>
    <t>Người lập bảng</t>
  </si>
  <si>
    <t>Kế toán trưởng</t>
  </si>
  <si>
    <t>Giám đốc</t>
  </si>
  <si>
    <t>Trịnh Công Hùng</t>
  </si>
  <si>
    <t>Nguyễn Hữu Tới</t>
  </si>
  <si>
    <t>Vũ Nam Hà</t>
  </si>
  <si>
    <t>Báo cáo tài chính hợp nhất</t>
  </si>
  <si>
    <t>BÁO CÁO KẾT QUẢ HOẠT ĐỘNG KINH DOANH HỢP NHẤT</t>
  </si>
  <si>
    <t>Đơn vị tính: đồng Việt Nam</t>
  </si>
  <si>
    <t>CHỈ TIÊU</t>
  </si>
  <si>
    <t>Năm 2010</t>
  </si>
  <si>
    <t>1. Doanh thu bán hàng và cung cấp dịch vụ</t>
  </si>
  <si>
    <t>01</t>
  </si>
  <si>
    <t>D29</t>
  </si>
  <si>
    <t>2. Các khoản giảm trừ doanh thu</t>
  </si>
  <si>
    <t>02</t>
  </si>
  <si>
    <t>D30</t>
  </si>
  <si>
    <t>3. Doanh thu thuần bán hàng và cung cấp dịch vụ</t>
  </si>
  <si>
    <t>4. Giá vốn hàng bán</t>
  </si>
  <si>
    <t>D31</t>
  </si>
  <si>
    <t>5. Lợi nhuận gộp bán hàng và cung cấp dịch vụ</t>
  </si>
  <si>
    <t>6. Doanh thu hoạt động tài chính</t>
  </si>
  <si>
    <t>D32</t>
  </si>
  <si>
    <t>7. Chi phí hoạt động tài chính</t>
  </si>
  <si>
    <t>D33</t>
  </si>
  <si>
    <t xml:space="preserve">  - Trong đó: Chi phí lãi vay </t>
  </si>
  <si>
    <t>8. Chi phí bán hàng</t>
  </si>
  <si>
    <t>D34</t>
  </si>
  <si>
    <t>9. Chi phí quản lý doanh nghiệp</t>
  </si>
  <si>
    <t>D35</t>
  </si>
  <si>
    <t>10 Lợi nhuận thuần từ hoạt động kinh doanh</t>
  </si>
  <si>
    <t>11. Thu nhập khác</t>
  </si>
  <si>
    <t>D36</t>
  </si>
  <si>
    <t>12. Chi phí khác</t>
  </si>
  <si>
    <t>D37</t>
  </si>
  <si>
    <t>13. Lợi nhuận khác</t>
  </si>
  <si>
    <t>14. Tổng lợi nhuận kế toán trước thuế</t>
  </si>
  <si>
    <t>15. Chi phí thuế TNDN hiện hành</t>
  </si>
  <si>
    <t>D38</t>
  </si>
  <si>
    <t>16. Chi phí thuế TNDN hoãn lại</t>
  </si>
  <si>
    <t>17. Lợi nhuận sau thuế thu nhập doanh nghiệp</t>
  </si>
  <si>
    <t>18.1 Lợi nhuận sau thuế của cổ đông thiểu số</t>
  </si>
  <si>
    <t xml:space="preserve">      Người lập bảng</t>
  </si>
  <si>
    <t>Phương pháp gián tiếp</t>
  </si>
  <si>
    <t>I. Lưu chuyển tiền từ hoạt động kinh doanh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</si>
  <si>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</si>
  <si>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</si>
  <si>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</si>
  <si>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</si>
  <si>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>03</t>
  </si>
  <si>
    <t xml:space="preserve">    - Lãi, lỗ chênh lệch tỷ giá hối đoái chưa thực hiện</t>
  </si>
  <si>
    <t>04</t>
  </si>
  <si>
    <t xml:space="preserve">    - Lãi, lỗ từ hoạt động đầu tư</t>
  </si>
  <si>
    <t>05</t>
  </si>
  <si>
    <t xml:space="preserve">    - Chi phí lãi vay </t>
  </si>
  <si>
    <t>06</t>
  </si>
  <si>
    <t>3. Lợi nhuận từ hoạt động kinh doanh trước thay đổi vốn  lưu động</t>
  </si>
  <si>
    <t>08</t>
  </si>
  <si>
    <t xml:space="preserve">    - (Tăng)/giảm các khoản phải thu</t>
  </si>
  <si>
    <t>09</t>
  </si>
  <si>
    <t xml:space="preserve">    - (Tăng)/giảm hàng tồn kho</t>
  </si>
  <si>
    <t xml:space="preserve">    - Tăng/(giảm) các khoản phải trả (không kể lãi vay phải trả, thuế thu nhập doanh nghiệp phải nộp) </t>
  </si>
  <si>
    <t xml:space="preserve">    - (Tăng)/giảm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</si>
  <si>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</si>
  <si>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</si>
  <si>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</si>
  <si>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</si>
  <si>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Lưu chuyển tiền thuần từ hoạt động kinh doanh</t>
  </si>
  <si>
    <t>II. Lưu chuyển tiền từ hoạt động đầu tư</t>
  </si>
  <si>
    <t>1. Tiền chi để mua sắm, xây dựng TSCĐ và các tài sản dài hạn khác</t>
  </si>
  <si>
    <t>2. Tiền thu từ thanh lý, nhượng bán TSCĐ và các tài sản dài hạn khác</t>
  </si>
  <si>
    <t>3. Tiền chi cho vay, mua các công cụ nợ của đơn vị khác</t>
  </si>
  <si>
    <t>4. 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</si>
  <si>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</si>
  <si>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</si>
  <si>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</si>
  <si>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</si>
  <si>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</si>
  <si>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chủ sở hữu</t>
  </si>
  <si>
    <t>2. Tiền chi trả vốn góp cho các chủ sở hữu, mua 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</si>
  <si>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</si>
  <si>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</si>
  <si>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</si>
  <si>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</si>
  <si>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</si>
  <si>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</si>
  <si>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</si>
  <si>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</si>
  <si>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</si>
  <si>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D1- Tiền</t>
  </si>
  <si>
    <t xml:space="preserve">   - Tiền mặt</t>
  </si>
  <si>
    <t xml:space="preserve">   - Tiền gửi ngân hàng</t>
  </si>
  <si>
    <t xml:space="preserve">   - Tiền đang chuyển</t>
  </si>
  <si>
    <t>Cộng</t>
  </si>
  <si>
    <t>D2- Các khoản đầu tư tài chính ngắn hạn</t>
  </si>
  <si>
    <t xml:space="preserve">   - Chứng khoán đầu tư ngắn hạn </t>
  </si>
  <si>
    <t xml:space="preserve">   - Đầu tư ngắn hạn khác   </t>
  </si>
  <si>
    <t xml:space="preserve">   - Dự phòng giảm giá đầu tư ngắn hạn</t>
  </si>
  <si>
    <t>D3- Phải thu nội bộ ngắn hạn</t>
  </si>
  <si>
    <t>- Cho vay nội bộ ngắn hạn</t>
  </si>
  <si>
    <t>- Phải thu nội bộ ngắn hạn khác</t>
  </si>
  <si>
    <t>D4- Các khoản phải thu ngắn hạn khác</t>
  </si>
  <si>
    <t>- Phải thu về cổ phần hoá</t>
  </si>
  <si>
    <t>- Phải thu về cổ tức và lợi nhuận được chia</t>
  </si>
  <si>
    <t>- Phải thu người lao động</t>
  </si>
  <si>
    <t>- Cho vay ngắn hạn</t>
  </si>
  <si>
    <t>- Phải thu khác</t>
  </si>
  <si>
    <t>D5- Hàng tồn kho</t>
  </si>
  <si>
    <t xml:space="preserve">    - Hàng mua đang đi đường</t>
  </si>
  <si>
    <t xml:space="preserve">    - Nguyên liệu, vật liệu </t>
  </si>
  <si>
    <t xml:space="preserve">    - Công cụ, dụng cụ </t>
  </si>
  <si>
    <t xml:space="preserve">    - Chi phí SX, KD dở dang</t>
  </si>
  <si>
    <t xml:space="preserve">    - Thành phẩm </t>
  </si>
  <si>
    <t xml:space="preserve">    - Hàng hóa </t>
  </si>
  <si>
    <t xml:space="preserve">    - Hàng gửi đi bán</t>
  </si>
  <si>
    <t xml:space="preserve">    - Hàng hoá kho bảo thuế</t>
  </si>
  <si>
    <t xml:space="preserve">    - Hàng hoá bất động sản</t>
  </si>
  <si>
    <t>Cộng giá gốc hàng tồn kho</t>
  </si>
  <si>
    <t xml:space="preserve">  </t>
  </si>
  <si>
    <t>D8- Phải thu dài hạn nội bộ</t>
  </si>
  <si>
    <t>- Cho vay dài hạn nội bộ</t>
  </si>
  <si>
    <t>- Phải thu dài hạn nội bộ khác</t>
  </si>
  <si>
    <t>D9- Phải thu dài hạn khác</t>
  </si>
  <si>
    <t>- Ký quỹ, ký cược dài hạn</t>
  </si>
  <si>
    <t>- Các khoản tiền nhận uỷ thác</t>
  </si>
  <si>
    <t>- Cho vay dài hạn không lãi</t>
  </si>
  <si>
    <t xml:space="preserve">- Phải thu dài hạn khác   </t>
  </si>
  <si>
    <t>D13- Chi phí xây dựng cơ bản dở dang</t>
  </si>
  <si>
    <t>Tổng số chi phí XDCB dở dang</t>
  </si>
  <si>
    <t>D17- Đầu tư dài hạn khác</t>
  </si>
  <si>
    <t>- Đầu tư cổ phiếu</t>
  </si>
  <si>
    <t>- Đầu tư trái phiếu</t>
  </si>
  <si>
    <t xml:space="preserve">- Đầu tư tín phiếu, kỳ phiếu </t>
  </si>
  <si>
    <t>- Cho vay và cho thuê tài chính dài hạn</t>
  </si>
  <si>
    <t>- Đầu tư dài hạn khác</t>
  </si>
  <si>
    <t>D19- Vay và nợ ngắn hạn</t>
  </si>
  <si>
    <t>a. Vay và nợ ngắn hạn</t>
  </si>
  <si>
    <t>- Vay ngắn hạn ngân hàng</t>
  </si>
  <si>
    <t>- Vay ngắn hạn tổ chức</t>
  </si>
  <si>
    <t>- Vay ngắn hạn cá nhân</t>
  </si>
  <si>
    <t>b. Nợ dài hạn đến hạn trả</t>
  </si>
  <si>
    <t>- Nợ dài dài hạn đến hạn trả ngân hàng</t>
  </si>
  <si>
    <t>- Nợ dài hạn đến hạn trả tổ chức</t>
  </si>
  <si>
    <t>- Nợ dài hạn đến hạn trả cá nhân</t>
  </si>
  <si>
    <t xml:space="preserve">         </t>
  </si>
  <si>
    <t>D20- Chi phí phải trả</t>
  </si>
  <si>
    <t>- Trích trước hoạt động kinh doanh</t>
  </si>
  <si>
    <t>- Trích trước các khoản lãi repo cổ phiếu</t>
  </si>
  <si>
    <t>- Trích trước lãi sử dụng vốn</t>
  </si>
  <si>
    <t>- Trích trước khác</t>
  </si>
  <si>
    <t>D21- Phải trả ngắn hạn nội bộ</t>
  </si>
  <si>
    <t>- Vay ngắn hạn nội bộ</t>
  </si>
  <si>
    <t>- Phải trả ngắn hạn nội bộ khác</t>
  </si>
  <si>
    <t>D22- Các khoản phải trả, phải nộp ngắn hạn khác</t>
  </si>
  <si>
    <t xml:space="preserve">    - Tài sản thừa chờ giải quyết</t>
  </si>
  <si>
    <t xml:space="preserve">    - Kinh phí công đoàn</t>
  </si>
  <si>
    <t xml:space="preserve">    - Bảo hiểm xã hội</t>
  </si>
  <si>
    <t xml:space="preserve">    - Bảo hiểm y tế</t>
  </si>
  <si>
    <t xml:space="preserve"> - Phải trả về cổ phần hoá</t>
  </si>
  <si>
    <t xml:space="preserve"> - Nhận ký quỹ, ký cược ngắn hạn</t>
  </si>
  <si>
    <t xml:space="preserve"> - Doanh thu chưa thực hiện</t>
  </si>
  <si>
    <t xml:space="preserve"> - Các khoản phải trả, phải nộp khác</t>
  </si>
  <si>
    <t>D23- Phải trả dài hạn nội bộ</t>
  </si>
  <si>
    <t>- Vay dài hạn nội bộ</t>
  </si>
  <si>
    <t>- Phải trả dài hạn nội bộ khác</t>
  </si>
  <si>
    <t>D24- Vay và nợ dài hạn</t>
  </si>
  <si>
    <t>- Vay và nợ ngân hàng</t>
  </si>
  <si>
    <t>- Vay và nợ tổ chức</t>
  </si>
  <si>
    <t>- Vay và nợ cá nhân</t>
  </si>
  <si>
    <t>c- Các khoản nợ thuê tài chính</t>
  </si>
  <si>
    <t>D27- Nguồn kinh phí</t>
  </si>
  <si>
    <t>- Nguồn kinh phí còn lại đầu năm</t>
  </si>
  <si>
    <t>- Nguồn kinh phí được cấp trong năm</t>
  </si>
  <si>
    <t>- Chi sự nghiệp</t>
  </si>
  <si>
    <t>- Nguồn kinh phí còn lại cuối năm</t>
  </si>
  <si>
    <t>D28- Tài sản thuê ngoài</t>
  </si>
  <si>
    <t>(1)- Giá trị tài sản thuê ngoài</t>
  </si>
  <si>
    <t xml:space="preserve">      - TSCĐ thuê ngoài</t>
  </si>
  <si>
    <t xml:space="preserve">      - Tài sản khác thuê ngoài</t>
  </si>
  <si>
    <t>(2)- Tổng số tiền thuê tối thiểu trong tương lai của hợp đồng thuê hoạt động tài sản không hủy ngang theo các thời hạn</t>
  </si>
  <si>
    <t xml:space="preserve">      - Từ 1 năm trở xuống</t>
  </si>
  <si>
    <t xml:space="preserve">      - Trên 1 năm đến 5 năm</t>
  </si>
  <si>
    <t xml:space="preserve">      - Trên 5 năm</t>
  </si>
  <si>
    <t>D29- Doanh thu</t>
  </si>
  <si>
    <t>Năm trước</t>
  </si>
  <si>
    <t>- Doanh thu bán hàng</t>
  </si>
  <si>
    <t>- Doanh thu cung cấp dịch vụ</t>
  </si>
  <si>
    <t>- Doanh thu hợp đồng xây dựng (Đối với doanh nghiệp có hoạt động xây lắp)</t>
  </si>
  <si>
    <t>+ Doanh thu của hợp đồng xây dựng được ghi nhận trong kỳ;</t>
  </si>
  <si>
    <t>+ Tổng doanh thu luỹ kế của hợp đồng xây dựng được ghi nhận đến thời điểm lập báo cáo tài chính;</t>
  </si>
  <si>
    <t>D30- Các khoản giảm trừ doanh thu</t>
  </si>
  <si>
    <t xml:space="preserve">    - Chiết khấu thương mại</t>
  </si>
  <si>
    <t xml:space="preserve">    - Giảm giá hàng bán</t>
  </si>
  <si>
    <t xml:space="preserve">    - Hàng bán bị trả lại</t>
  </si>
  <si>
    <t xml:space="preserve">    - Thuế GTGT phải nộp (phương pháp trực tiếp)</t>
  </si>
  <si>
    <t xml:space="preserve">    - Thuế tiêu thụ đặc biệt </t>
  </si>
  <si>
    <t xml:space="preserve">    - Thuế xuất khẩu </t>
  </si>
  <si>
    <t>D31- Giá vốn hàng bán</t>
  </si>
  <si>
    <t>- Giá vốn của hàng hóa đã bán</t>
  </si>
  <si>
    <t>- Giá vốn của thành phẩm đã bán</t>
  </si>
  <si>
    <t>- Giá vốn của dịch vụ đã cung cấp</t>
  </si>
  <si>
    <t>- Giá trị còn lại, chi phí nhượng bán, thanh lý của BĐS đầu tư đã bán</t>
  </si>
  <si>
    <t>- Chi phí kinh doanh BĐS đầu tư</t>
  </si>
  <si>
    <t>- Hao hụt, mất mát hàng tồn kho</t>
  </si>
  <si>
    <t>- Các khoản chi phí vượt mức bình thường</t>
  </si>
  <si>
    <t>- Dự phòng giảm giá hàng tồn kho</t>
  </si>
  <si>
    <t>D32- Doanh thu hoạt động tài chính</t>
  </si>
  <si>
    <t>- Lãi tiền gửi, tiền cho vay</t>
  </si>
  <si>
    <t>- Lãi đầu tư trái phiếu, kỳ phiếu, tín phiếu</t>
  </si>
  <si>
    <t>- Cổ tức, lợi nhuận được chia</t>
  </si>
  <si>
    <t>- Lãi bán chứng khoán</t>
  </si>
  <si>
    <t>- Lãi chênh lệch tỷ giá đã thực hiện</t>
  </si>
  <si>
    <t xml:space="preserve">- Lãi chênh lệch tỷ giá chưa thực hiện </t>
  </si>
  <si>
    <t>- Lãi bán hàng trả chậm</t>
  </si>
  <si>
    <t>- Doanh thu hoạt động tài chính khác</t>
  </si>
  <si>
    <t>D33- Chi phí hoạt động tài chính</t>
  </si>
  <si>
    <t>- Lãi tiền vay</t>
  </si>
  <si>
    <t>- Chi phí mua bán chứng khoán</t>
  </si>
  <si>
    <t>- Lỗ do thanh lý các khoản đầu tư ngắn hạn, dài hạn</t>
  </si>
  <si>
    <t>- Lỗ bán ngoại tệ</t>
  </si>
  <si>
    <t>- Lỗ chênh lệch tỷ giá đã thực hiện</t>
  </si>
  <si>
    <t>- Lỗ chênh lệch tỷ giá chưa thực hiện</t>
  </si>
  <si>
    <t>- Dự phòng giảm giá các khoản đầu tư ngắn hạn, dài hạn</t>
  </si>
  <si>
    <t>- Chi phí tài chính khác</t>
  </si>
  <si>
    <t>D34- Chi phí bán hàng</t>
  </si>
  <si>
    <t>- Chi phí nhân viên</t>
  </si>
  <si>
    <t>- Chi phí nguyên vật liệu</t>
  </si>
  <si>
    <t>- Chi phí khấu hao tài sản cố định</t>
  </si>
  <si>
    <t>- Chi phí bảo hành nhà chung cư</t>
  </si>
  <si>
    <t>- Chi phí dịch vụ mua ngoài</t>
  </si>
  <si>
    <t>- Chi phí bằng tiền khác</t>
  </si>
  <si>
    <t>D35- Chi phí quản lý</t>
  </si>
  <si>
    <t>- Chi phí đồ dùng văn phòng</t>
  </si>
  <si>
    <t>- Thuế, phí và lệ phí</t>
  </si>
  <si>
    <t>- Phân bổ lợi thế kinh doanh và giá trị thương hiệu</t>
  </si>
  <si>
    <t>- Chi phí dự phòng</t>
  </si>
  <si>
    <t>D36- Thu nhập khác</t>
  </si>
  <si>
    <t>- Thu tiền nhượng bán, thanh lý tài sản cố định</t>
  </si>
  <si>
    <t>- Giá trị công trình được cắt giảm theo quyết toán do TCT làm chủ đầu tư</t>
  </si>
  <si>
    <t>- Thu nhập công nợ không đối tượng</t>
  </si>
  <si>
    <t>- Thu nhập khác</t>
  </si>
  <si>
    <t>D37- Chi phí khác</t>
  </si>
  <si>
    <t>- Giá trị còn lại của TSCĐ nhượng bán, thanh lý</t>
  </si>
  <si>
    <t>- Xử lý hàng tồn kho</t>
  </si>
  <si>
    <t>- Chi phí khác</t>
  </si>
  <si>
    <t>D39- Cam kết</t>
  </si>
  <si>
    <t>+ …</t>
  </si>
  <si>
    <t>+…</t>
  </si>
  <si>
    <t>D6- Chi phí trả trước ngắn hạn</t>
  </si>
  <si>
    <t>Tăng trong kỳ</t>
  </si>
  <si>
    <t>Kết chuyển vào CPSXKD trong kỳ</t>
  </si>
  <si>
    <t>Kết chuyển giảm khác</t>
  </si>
  <si>
    <t xml:space="preserve"> - Công cụ dụng cụ</t>
  </si>
  <si>
    <t xml:space="preserve"> - Chi phí bảo hiểm</t>
  </si>
  <si>
    <t xml:space="preserve"> - Chi phí khác</t>
  </si>
  <si>
    <t>D18- Chi phí trả trước dài hạn</t>
  </si>
  <si>
    <t xml:space="preserve"> - Chi phí trả trước về thuê hoạt động TSCĐ</t>
  </si>
  <si>
    <t xml:space="preserve"> - Chi phí thành lập doanh nghiệp</t>
  </si>
  <si>
    <t xml:space="preserve"> - Chi phí nghiên cứu có giá trị lớn</t>
  </si>
  <si>
    <t xml:space="preserve"> - Chi phí cho giai đoạn triển khai không đủ tiêu chuẩn ghi nhận là TSCĐ vô hình</t>
  </si>
  <si>
    <t xml:space="preserve"> - Vật tư luân chuyển</t>
  </si>
  <si>
    <t xml:space="preserve"> - Chi phí sửa chữa lớn</t>
  </si>
  <si>
    <t xml:space="preserve"> - Chi phí lãi vay</t>
  </si>
  <si>
    <t>D7- Thuế và các khoản phải thu/nộp Nhà nước</t>
  </si>
  <si>
    <t>Phải nộp trong kỳ</t>
  </si>
  <si>
    <t>Số đã nộp trong kỳ</t>
  </si>
  <si>
    <t>- Thuế GTGT hàng bán nội địa</t>
  </si>
  <si>
    <t>- Thuế GTGT hàng nhập khẩu</t>
  </si>
  <si>
    <t>- Thuế tiêu thụ đặc biệt</t>
  </si>
  <si>
    <t>- Thuế xuất, nhập khẩu</t>
  </si>
  <si>
    <t>- Thuế TNDN</t>
  </si>
  <si>
    <t>- Thuế thu nhập cá nhân</t>
  </si>
  <si>
    <t>- Thuế tài nguyên</t>
  </si>
  <si>
    <t>- Thuế nhà đất và tiền thuê đất</t>
  </si>
  <si>
    <t>- Thuế thu trên vốn</t>
  </si>
  <si>
    <t>- Các loại thuế khác</t>
  </si>
  <si>
    <t>D10 - Tăng, giảm tài sản cố định hữu hình</t>
  </si>
  <si>
    <t>Khoản mục</t>
  </si>
  <si>
    <t>Nhà cửa, vật kiến trúc</t>
  </si>
  <si>
    <t>Máy móc, thiết bị</t>
  </si>
  <si>
    <t>Phương tiện vận tải, truyền dẫn</t>
  </si>
  <si>
    <t>TSCĐ hữu hình khác</t>
  </si>
  <si>
    <t>Tổng cộng</t>
  </si>
  <si>
    <t>Nguyên giá TSCĐ hữu hình</t>
  </si>
  <si>
    <t>Số dư đầu năm</t>
  </si>
  <si>
    <t>Mua trong kỳ</t>
  </si>
  <si>
    <t>Đầu tư XDCB hoàn thành</t>
  </si>
  <si>
    <t>Tăng khác</t>
  </si>
  <si>
    <t>Chuyển sang bất động sản đầu tư</t>
  </si>
  <si>
    <t>Thanh lý, nhượng bán</t>
  </si>
  <si>
    <t>Giảm khác</t>
  </si>
  <si>
    <t>Giá trị hao mòn lũy kế</t>
  </si>
  <si>
    <t>Khấu hao trong kỳ</t>
  </si>
  <si>
    <t>Giá trị còn lại của TSCĐ hữu hình</t>
  </si>
  <si>
    <t>Tại ngày đầu năm</t>
  </si>
  <si>
    <t>D26- Vốn chủ sở hữu</t>
  </si>
  <si>
    <t>a- Bảng đối chiếu biến động của vốn chủ sở hữu</t>
  </si>
  <si>
    <t>Vốn đầu tư của chủ sở hữu</t>
  </si>
  <si>
    <t>Thặng dư vốn cổ phần</t>
  </si>
  <si>
    <t>Vốn khác của chủ sở hữu</t>
  </si>
  <si>
    <t>Cổ phiếu quỹ</t>
  </si>
  <si>
    <t>Chênh lệch đánh giá lại tài sản</t>
  </si>
  <si>
    <t>Chênh lệch tỷ giá hối đoái</t>
  </si>
  <si>
    <t>Quỹ đầu tư phát triển</t>
  </si>
  <si>
    <t>Quỹ dự phòng tài chính</t>
  </si>
  <si>
    <t>Quỹ khác thuộc vốn chủ sở hữu</t>
  </si>
  <si>
    <t>Lợi nhuận sau thuế chưa phân phối</t>
  </si>
  <si>
    <t>Nguồn vốn XDCB</t>
  </si>
  <si>
    <t>Số dư đầu năm trước</t>
  </si>
  <si>
    <t>- Tăng vốn trong năm trước</t>
  </si>
  <si>
    <t>- Lãi/(lỗ) trong năm trước</t>
  </si>
  <si>
    <t>- Tăng khác</t>
  </si>
  <si>
    <t>- Giảm vốn trong năm trước</t>
  </si>
  <si>
    <t>- Giảm khác</t>
  </si>
  <si>
    <t>Số dư đầu năm nay</t>
  </si>
  <si>
    <t>- Tăng vốn trong kỳ này</t>
  </si>
  <si>
    <t>- Lãi/(lỗ) trong kỳ này</t>
  </si>
  <si>
    <t>- Giảm vốn trong kỳ này</t>
  </si>
  <si>
    <t>b- Chi tiết vốn đầu tư của chủ sở hữu</t>
  </si>
  <si>
    <t>- Vốn góp của Vinaconex</t>
  </si>
  <si>
    <t>- Vốn góp của các đối tượng khác</t>
  </si>
  <si>
    <t>Tỷ lệ vốn góp của Vinaconex</t>
  </si>
  <si>
    <t>- Theo vốn thực góp</t>
  </si>
  <si>
    <t>- Theo giấy phép</t>
  </si>
  <si>
    <t>* Giá trị trái phiếu đã chuyển thành cổ phiếu trong kỳ:</t>
  </si>
  <si>
    <t>* Số lượng cổ phiếu quỹ:</t>
  </si>
  <si>
    <t>c- Các giao dịch về vốn với các chủ sở hữu và phân phối cổ tức, chia lợi nhuận</t>
  </si>
  <si>
    <t>- Vốn đầu tư của chủ sở hữu</t>
  </si>
  <si>
    <t>+ Vốn góp đầu năm</t>
  </si>
  <si>
    <t>+ Vốn góp tăng trong kỳ</t>
  </si>
  <si>
    <t>+ Vốn góp giảm trong kỳ</t>
  </si>
  <si>
    <t>+ Vốn góp cuối kỳ</t>
  </si>
  <si>
    <t>- Cổ tức đã chia</t>
  </si>
  <si>
    <t>+ từ lợi nhuận kỳ kế toán</t>
  </si>
  <si>
    <t>+ từ lợi nhuận kỳ trước</t>
  </si>
  <si>
    <t>- Cổ tức đã chia bằng tiền</t>
  </si>
  <si>
    <t>d- Cổ tức</t>
  </si>
  <si>
    <t>- Cổ tức đã công bố sau ngày kết thúc kỳ kế toán:</t>
  </si>
  <si>
    <t>+ Cổ tức đã công bố trên cổ phiếu phổ thông:</t>
  </si>
  <si>
    <t>+ Cổ tức đã công bố trên cổ phiếu ưu đãi:</t>
  </si>
  <si>
    <t>- Cổ tức của cổ phiếu ưu đãi lũy kế chưa được ghi nhận:</t>
  </si>
  <si>
    <t>đ- Cổ phiếu</t>
  </si>
  <si>
    <t>- Số lượng cổ phiếu đăng ký phát hành</t>
  </si>
  <si>
    <t>- Số lượng cổ phiếu đã bán ra công chúng</t>
  </si>
  <si>
    <t>+ Cổ phiếu phổ thông</t>
  </si>
  <si>
    <t>+ Cổ phiếu ưu đãi</t>
  </si>
  <si>
    <t xml:space="preserve">- Số lượng cổ phiếu được mua lại </t>
  </si>
  <si>
    <t>- Số lượng cổ phiếu đang lưu hành</t>
  </si>
  <si>
    <t xml:space="preserve">+ Cổ phiếu ưu đãi </t>
  </si>
  <si>
    <t xml:space="preserve">     * Mệnh giá cổ phiếu đang lưu hành :</t>
  </si>
  <si>
    <t xml:space="preserve">e- Các quỹ của doanh nghiệp: </t>
  </si>
  <si>
    <t>- Quỹ đầu tư phát triển</t>
  </si>
  <si>
    <t xml:space="preserve">- Quỹ dự phòng tài chính </t>
  </si>
  <si>
    <t>- Quỹ khác thuộc vốn chủ sở hữu</t>
  </si>
  <si>
    <t xml:space="preserve"> </t>
  </si>
  <si>
    <t>* Mục đích trích lập và sử dụng các quỹ của doanh nghiệp</t>
  </si>
  <si>
    <t>g- Thu nhập và chi phí, lãi hoặc lỗ được ghi nhận trực tiếp vào Vốn chủ sở hữu  theo qui định của các chuẩn mực kế toán cụ thể.</t>
  </si>
  <si>
    <t>CÔNG TY CỔ PHẦN XÂY DỰNG SỐ 12</t>
  </si>
  <si>
    <t>Tầng 19, nhà HH2-2 Khu đô thị Mễ Trì Hạ, đường Phạm Hùng
xã Mễ Trì, huyện Từ Liêm, thành phố Hà Nội</t>
  </si>
  <si>
    <t xml:space="preserve">         Vũ Nam Hà</t>
  </si>
  <si>
    <t>50% LN</t>
  </si>
  <si>
    <t>10% LN</t>
  </si>
  <si>
    <t>40% LN</t>
  </si>
  <si>
    <t>Lưu ý:   nhập số dương (+) nếu là thuế phải nộp</t>
  </si>
  <si>
    <t>số âm (-) nếu là thuế phải thu/được khấu trừ</t>
  </si>
  <si>
    <t>Thuế GTGT được khấu trừ</t>
  </si>
  <si>
    <t>Thuế và các khoản phải thu Nhà nước</t>
  </si>
  <si>
    <t>Thuế và các khoản phải nộp nhà nước</t>
  </si>
  <si>
    <t>D42- Chỉ số tài chính và hoạt động</t>
  </si>
  <si>
    <t>Đơn vị tính</t>
  </si>
  <si>
    <t>Cơ cấu tài sản</t>
  </si>
  <si>
    <t>- Tài sản ngắn hạn/Tổng tài sản</t>
  </si>
  <si>
    <t>%</t>
  </si>
  <si>
    <t>- Tài sản dài hạn/Tổng tài sản</t>
  </si>
  <si>
    <t>Cơ cấu vốn</t>
  </si>
  <si>
    <t>- Nợ phải trả/Tổng nguồn vốn</t>
  </si>
  <si>
    <t>- Vốn chủ sở hữu/Tổng nguồn vốn</t>
  </si>
  <si>
    <t>Khả năng thanh toán</t>
  </si>
  <si>
    <t>- Khả năng thanh toán hiện thời</t>
  </si>
  <si>
    <t>Lần</t>
  </si>
  <si>
    <t>- Khả năng thanh toán nợ ngắn hạn</t>
  </si>
  <si>
    <t>- Khả năng thanh toán nhanh</t>
  </si>
  <si>
    <t>Tỷ suất sinh lời</t>
  </si>
  <si>
    <t>- Tỷ suất lợi nhuận trước thuế trên doanh thu</t>
  </si>
  <si>
    <t>- Tỷ suất lợi nhuận sau thuế trên doanh thu</t>
  </si>
  <si>
    <t>- Tỷ suất lợi nhuận trước thuế trên tổng tài sản</t>
  </si>
  <si>
    <t>- Tỷ suất lợi nhuận sau thuế trên tổng tài sản</t>
  </si>
  <si>
    <t>- Tỷ suất lợi nhuận sau thuế trên vốn chủ sở hữu</t>
  </si>
  <si>
    <t>11. Quỹ khen thưởng, phúc lợi</t>
  </si>
  <si>
    <t>8. Doanh thu chưa thực hiện</t>
  </si>
  <si>
    <t>Năm 2011</t>
  </si>
  <si>
    <t>CÁC CHỈ TIÊU NGOÀI BẢNG CÂN ĐỐI KẾ TOÁN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</si>
  <si>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</si>
  <si>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</si>
  <si>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</si>
  <si>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</si>
  <si>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loại:</t>
  </si>
  <si>
    <t xml:space="preserve">6. Dự toán chi sự nghiệp, dự án </t>
  </si>
  <si>
    <t>14. Thu nhập/(lỗ) từ công ty liên kết, liên doanh</t>
  </si>
  <si>
    <t>15. Tổng lợi nhuận kế toán trước thuế</t>
  </si>
  <si>
    <t>16. Chi phí thuế TNDN hiện hành</t>
  </si>
  <si>
    <t>17. Chi phí thuế TNDN hoãn lại</t>
  </si>
  <si>
    <t>18. Lợi nhuận sau thuế thu nhập doanh nghiệp</t>
  </si>
  <si>
    <t>19. Thu nhập/(lỗ) thuộc các cổ đông thiểu số</t>
  </si>
  <si>
    <t>20. Thu nhập/(lỗ) sau thuế của Tổng Công ty</t>
  </si>
  <si>
    <t>21. Lãi cơ bản trên cổ phiếu</t>
  </si>
  <si>
    <t>D41- Doanh thu theo ngành</t>
  </si>
  <si>
    <t>Tỷ trọng</t>
  </si>
  <si>
    <t>Doanh thu thuần</t>
  </si>
  <si>
    <t>- Xây lắp</t>
  </si>
  <si>
    <t>- Bất động sản</t>
  </si>
  <si>
    <t>- Sản xuất công nghiệp</t>
  </si>
  <si>
    <t>- Tư vấn</t>
  </si>
  <si>
    <t>- Xuất nhập khẩu máy móc</t>
  </si>
  <si>
    <t>- Xuất khẩu lao động</t>
  </si>
  <si>
    <t>- Doanh thu khác</t>
  </si>
  <si>
    <t>Tổng doanh thu thuần</t>
  </si>
  <si>
    <t>Giá vốn hàng bán</t>
  </si>
  <si>
    <t>Tổng giá vốn hàng bán</t>
  </si>
  <si>
    <t>Lãi gộp</t>
  </si>
  <si>
    <t>Tổng lãi gộp</t>
  </si>
  <si>
    <t>Tỷ suất lợi nhuận</t>
  </si>
  <si>
    <t>Tổng tỷ suất lợi nhuận</t>
  </si>
  <si>
    <t>KIỂM TRA</t>
  </si>
  <si>
    <t>Chênh lệch doanh thu thuần</t>
  </si>
  <si>
    <t>Chênh lệch giá vốn hàng bán</t>
  </si>
  <si>
    <t>Đơn vị báo cáo: V12 - Công ty cổ phần xây dựng số 12</t>
  </si>
  <si>
    <t>Mã chỉ tiêu</t>
  </si>
  <si>
    <t>Số cuối quý</t>
  </si>
  <si>
    <t>Số đầu năm</t>
  </si>
  <si>
    <t>9. Quỹ phát triển khoa học và công nghệ</t>
  </si>
  <si>
    <t>12. Quỹ hỗ trợ sắp xếp doanh nghiệp</t>
  </si>
  <si>
    <t xml:space="preserve">1. Nguồn kinh phí </t>
  </si>
  <si>
    <t>2. Nguồn kinh phí đã hình thành TSCĐ</t>
  </si>
  <si>
    <t>C. LỢI ÍCH CỔ ĐÔNG THIỂU SỐ</t>
  </si>
  <si>
    <t>BÁO CÁO LƯU CHUYỂN TIỀN TỆ HỢP NHẤT</t>
  </si>
  <si>
    <t>THUYẾT MINH BÁO CÁO TÀI CHÍNH HỢP NHẤT</t>
  </si>
  <si>
    <t>18.2 Lợi nhuận sau thuế của cổ đông Công ty mẹ</t>
  </si>
  <si>
    <t>19. Lãi cơ bản trên cổ phiếu</t>
  </si>
  <si>
    <t>Tại ngày 30/09/2011</t>
  </si>
  <si>
    <t>Ngày 15 tháng 10 năm 2011</t>
  </si>
  <si>
    <t>Số cuối kỳ</t>
  </si>
  <si>
    <t>Cho kỳ kết thúc ngày 30/09/2011</t>
  </si>
  <si>
    <t>Luỹ kế từ đầu năm đến cuối quý III-2011</t>
  </si>
  <si>
    <t>Luỹ kế từ đầu năm đến cuối quý III-2010</t>
  </si>
  <si>
    <t>Lũy kế Quý III/2011</t>
  </si>
  <si>
    <t>Số dư cuối Quý III/2011</t>
  </si>
  <si>
    <t>Tại ngày cuối Quý III/2011</t>
  </si>
  <si>
    <t>Quý III năm 2011</t>
  </si>
  <si>
    <t>Só luỹ kế từ đầu năm đến cuối quý III</t>
  </si>
  <si>
    <t>Quý III</t>
  </si>
  <si>
    <t>6T-2011</t>
  </si>
  <si>
    <t>6T-2010</t>
  </si>
  <si>
    <t>Tổng giám đốc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</si>
</sst>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_);_(@_)"/>
    <numFmt numFmtId="167" formatCode="_(* #,##0.00_);_(* \(#,##0.00\);_(* &quot;-&quot;_);_(@_)"/>
    <numFmt numFmtId="168" formatCode="_(* #,##0.000_);_(* \(#,##0.000\);_(* &quot;-&quot;_);_(@_)"/>
    <numFmt numFmtId="169" formatCode="_(* #,##0.0000_);_(* \(#,##0.0000\);_(* &quot;-&quot;_);_(@_)"/>
    <numFmt numFmtId="170" formatCode="_(* #,##0.00000_);_(* \(#,##0.00000\);_(* &quot;-&quot;_);_(@_)"/>
    <numFmt numFmtId="171" formatCode="_(* #,##0.000000_);_(* \(#,##0.000000\);_(* &quot;-&quot;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000_);_(* \(#,##0.00000000\);_(* &quot;-&quot;??_);_(@_)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</numFmts>
  <fonts count="63">
    <font>
      <sz val="10"/>
      <name val=".VnTime"/>
      <family val="0"/>
    </font>
    <font>
      <sz val="8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.VnTime"/>
      <family val="0"/>
    </font>
    <font>
      <sz val="10"/>
      <name val="Arial"/>
      <family val="2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u val="single"/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i/>
      <sz val="11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1" fontId="6" fillId="0" borderId="0" xfId="0" applyNumberFormat="1" applyFont="1" applyFill="1" applyBorder="1" applyAlignment="1" applyProtection="1">
      <alignment horizontal="right"/>
      <protection hidden="1"/>
    </xf>
    <xf numFmtId="41" fontId="3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41" fontId="6" fillId="0" borderId="0" xfId="42" applyNumberFormat="1" applyFont="1" applyFill="1" applyAlignment="1" applyProtection="1">
      <alignment horizontal="right"/>
      <protection hidden="1"/>
    </xf>
    <xf numFmtId="41" fontId="7" fillId="0" borderId="0" xfId="42" applyNumberFormat="1" applyFont="1" applyFill="1" applyAlignment="1" applyProtection="1">
      <alignment horizontal="right"/>
      <protection hidden="1"/>
    </xf>
    <xf numFmtId="41" fontId="4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hidden="1"/>
    </xf>
    <xf numFmtId="41" fontId="10" fillId="0" borderId="10" xfId="42" applyNumberFormat="1" applyFont="1" applyFill="1" applyBorder="1" applyAlignment="1" applyProtection="1">
      <alignment horizontal="right" vertical="top" wrapText="1"/>
      <protection hidden="1"/>
    </xf>
    <xf numFmtId="41" fontId="10" fillId="0" borderId="11" xfId="42" applyNumberFormat="1" applyFont="1" applyFill="1" applyBorder="1" applyAlignment="1" applyProtection="1">
      <alignment horizontal="right" vertical="top" wrapText="1"/>
      <protection hidden="1"/>
    </xf>
    <xf numFmtId="0" fontId="10" fillId="0" borderId="12" xfId="0" applyFont="1" applyFill="1" applyBorder="1" applyAlignment="1" applyProtection="1">
      <alignment horizontal="left" vertical="top" wrapText="1" indent="1"/>
      <protection hidden="1"/>
    </xf>
    <xf numFmtId="41" fontId="10" fillId="0" borderId="10" xfId="42" applyNumberFormat="1" applyFont="1" applyFill="1" applyBorder="1" applyAlignment="1" applyProtection="1">
      <alignment horizontal="right" vertical="top" wrapText="1"/>
      <protection locked="0"/>
    </xf>
    <xf numFmtId="41" fontId="10" fillId="0" borderId="13" xfId="42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vertical="top"/>
      <protection hidden="1"/>
    </xf>
    <xf numFmtId="41" fontId="2" fillId="0" borderId="0" xfId="0" applyNumberFormat="1" applyFont="1" applyFill="1" applyAlignment="1" applyProtection="1">
      <alignment horizontal="right"/>
      <protection hidden="1"/>
    </xf>
    <xf numFmtId="49" fontId="9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>
      <alignment horizontal="left"/>
    </xf>
    <xf numFmtId="165" fontId="10" fillId="0" borderId="0" xfId="42" applyNumberFormat="1" applyFont="1" applyFill="1" applyBorder="1" applyAlignment="1">
      <alignment horizontal="left"/>
    </xf>
    <xf numFmtId="165" fontId="10" fillId="0" borderId="0" xfId="42" applyNumberFormat="1" applyFont="1" applyAlignment="1">
      <alignment horizontal="justify" vertical="top"/>
    </xf>
    <xf numFmtId="165" fontId="10" fillId="0" borderId="0" xfId="42" applyNumberFormat="1" applyFont="1" applyAlignment="1">
      <alignment horizontal="left" vertical="top" wrapText="1"/>
    </xf>
    <xf numFmtId="165" fontId="10" fillId="0" borderId="0" xfId="42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14" xfId="0" applyFont="1" applyBorder="1" applyAlignment="1">
      <alignment horizontal="right"/>
    </xf>
    <xf numFmtId="165" fontId="13" fillId="0" borderId="0" xfId="42" applyNumberFormat="1" applyFont="1" applyAlignment="1">
      <alignment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Border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41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41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7" xfId="0" applyFont="1" applyFill="1" applyBorder="1" applyAlignment="1" applyProtection="1" quotePrefix="1">
      <alignment horizontal="center" vertical="top" wrapText="1"/>
      <protection hidden="1"/>
    </xf>
    <xf numFmtId="0" fontId="16" fillId="0" borderId="17" xfId="0" applyFont="1" applyFill="1" applyBorder="1" applyAlignment="1" applyProtection="1">
      <alignment horizontal="center" vertical="top" wrapText="1"/>
      <protection hidden="1"/>
    </xf>
    <xf numFmtId="41" fontId="17" fillId="0" borderId="17" xfId="42" applyNumberFormat="1" applyFont="1" applyFill="1" applyBorder="1" applyAlignment="1" applyProtection="1">
      <alignment horizontal="justify" vertical="top" wrapText="1"/>
      <protection hidden="1"/>
    </xf>
    <xf numFmtId="41" fontId="17" fillId="0" borderId="18" xfId="42" applyNumberFormat="1" applyFont="1" applyFill="1" applyBorder="1" applyAlignment="1" applyProtection="1">
      <alignment horizontal="justify" vertical="top" wrapText="1"/>
      <protection hidden="1"/>
    </xf>
    <xf numFmtId="0" fontId="17" fillId="0" borderId="0" xfId="0" applyFont="1" applyFill="1" applyAlignment="1" applyProtection="1">
      <alignment/>
      <protection hidden="1"/>
    </xf>
    <xf numFmtId="0" fontId="17" fillId="0" borderId="19" xfId="0" applyFont="1" applyFill="1" applyBorder="1" applyAlignment="1" applyProtection="1" quotePrefix="1">
      <alignment horizontal="center" vertical="top" wrapText="1"/>
      <protection hidden="1"/>
    </xf>
    <xf numFmtId="0" fontId="16" fillId="0" borderId="19" xfId="0" applyFont="1" applyFill="1" applyBorder="1" applyAlignment="1" applyProtection="1">
      <alignment horizontal="center" vertical="top" wrapText="1"/>
      <protection hidden="1"/>
    </xf>
    <xf numFmtId="41" fontId="17" fillId="0" borderId="19" xfId="42" applyNumberFormat="1" applyFont="1" applyFill="1" applyBorder="1" applyAlignment="1" applyProtection="1">
      <alignment horizontal="justify" vertical="top" wrapText="1"/>
      <protection hidden="1"/>
    </xf>
    <xf numFmtId="41" fontId="17" fillId="0" borderId="20" xfId="42" applyNumberFormat="1" applyFont="1" applyFill="1" applyBorder="1" applyAlignment="1" applyProtection="1">
      <alignment horizontal="justify" vertical="top" wrapText="1"/>
      <protection hidden="1"/>
    </xf>
    <xf numFmtId="0" fontId="18" fillId="0" borderId="21" xfId="0" applyFont="1" applyFill="1" applyBorder="1" applyAlignment="1" applyProtection="1">
      <alignment horizontal="justify" vertical="top" wrapText="1"/>
      <protection hidden="1"/>
    </xf>
    <xf numFmtId="0" fontId="18" fillId="0" borderId="19" xfId="0" applyFont="1" applyFill="1" applyBorder="1" applyAlignment="1" applyProtection="1">
      <alignment horizontal="center" vertical="top" wrapText="1"/>
      <protection hidden="1"/>
    </xf>
    <xf numFmtId="0" fontId="15" fillId="0" borderId="19" xfId="0" applyFont="1" applyFill="1" applyBorder="1" applyAlignment="1" applyProtection="1">
      <alignment horizontal="center" vertical="top" wrapText="1"/>
      <protection hidden="1"/>
    </xf>
    <xf numFmtId="41" fontId="18" fillId="0" borderId="19" xfId="42" applyNumberFormat="1" applyFont="1" applyFill="1" applyBorder="1" applyAlignment="1" applyProtection="1">
      <alignment horizontal="justify" vertical="top" wrapText="1"/>
      <protection hidden="1"/>
    </xf>
    <xf numFmtId="41" fontId="18" fillId="0" borderId="20" xfId="42" applyNumberFormat="1" applyFont="1" applyFill="1" applyBorder="1" applyAlignment="1" applyProtection="1">
      <alignment horizontal="justify" vertical="top" wrapText="1"/>
      <protection hidden="1"/>
    </xf>
    <xf numFmtId="0" fontId="17" fillId="0" borderId="19" xfId="0" applyFont="1" applyFill="1" applyBorder="1" applyAlignment="1" applyProtection="1">
      <alignment horizontal="center" vertical="top" wrapText="1"/>
      <protection hidden="1"/>
    </xf>
    <xf numFmtId="0" fontId="16" fillId="0" borderId="21" xfId="0" applyFont="1" applyFill="1" applyBorder="1" applyAlignment="1" applyProtection="1">
      <alignment horizontal="justify" vertical="top" wrapText="1"/>
      <protection hidden="1"/>
    </xf>
    <xf numFmtId="0" fontId="16" fillId="0" borderId="0" xfId="0" applyFont="1" applyFill="1" applyAlignment="1" applyProtection="1">
      <alignment/>
      <protection hidden="1"/>
    </xf>
    <xf numFmtId="0" fontId="17" fillId="0" borderId="21" xfId="0" applyFont="1" applyFill="1" applyBorder="1" applyAlignment="1" applyProtection="1">
      <alignment horizontal="justify" vertical="top" wrapText="1"/>
      <protection hidden="1"/>
    </xf>
    <xf numFmtId="41" fontId="17" fillId="0" borderId="19" xfId="42" applyNumberFormat="1" applyFont="1" applyFill="1" applyBorder="1" applyAlignment="1" applyProtection="1">
      <alignment horizontal="justify" vertical="top" wrapText="1"/>
      <protection locked="0"/>
    </xf>
    <xf numFmtId="41" fontId="17" fillId="0" borderId="20" xfId="42" applyNumberFormat="1" applyFont="1" applyFill="1" applyBorder="1" applyAlignment="1" applyProtection="1">
      <alignment horizontal="justify" vertical="top" wrapText="1"/>
      <protection locked="0"/>
    </xf>
    <xf numFmtId="0" fontId="18" fillId="0" borderId="22" xfId="0" applyFont="1" applyFill="1" applyBorder="1" applyAlignment="1" applyProtection="1">
      <alignment horizontal="justify" vertical="top" wrapText="1"/>
      <protection hidden="1"/>
    </xf>
    <xf numFmtId="0" fontId="18" fillId="0" borderId="23" xfId="0" applyFont="1" applyFill="1" applyBorder="1" applyAlignment="1" applyProtection="1">
      <alignment horizontal="center" vertical="top" wrapText="1"/>
      <protection hidden="1"/>
    </xf>
    <xf numFmtId="0" fontId="16" fillId="0" borderId="23" xfId="0" applyFont="1" applyFill="1" applyBorder="1" applyAlignment="1" applyProtection="1">
      <alignment horizontal="center" vertical="top" wrapText="1"/>
      <protection hidden="1"/>
    </xf>
    <xf numFmtId="41" fontId="18" fillId="0" borderId="23" xfId="42" applyNumberFormat="1" applyFont="1" applyFill="1" applyBorder="1" applyAlignment="1" applyProtection="1">
      <alignment horizontal="justify" vertical="top" wrapText="1"/>
      <protection hidden="1"/>
    </xf>
    <xf numFmtId="41" fontId="18" fillId="0" borderId="24" xfId="42" applyNumberFormat="1" applyFont="1" applyFill="1" applyBorder="1" applyAlignment="1" applyProtection="1">
      <alignment horizontal="justify" vertical="top" wrapText="1"/>
      <protection hidden="1"/>
    </xf>
    <xf numFmtId="0" fontId="18" fillId="0" borderId="25" xfId="0" applyFont="1" applyFill="1" applyBorder="1" applyAlignment="1" applyProtection="1">
      <alignment horizontal="justify" vertical="top" wrapText="1"/>
      <protection hidden="1"/>
    </xf>
    <xf numFmtId="0" fontId="18" fillId="0" borderId="26" xfId="0" applyFont="1" applyFill="1" applyBorder="1" applyAlignment="1" applyProtection="1">
      <alignment horizontal="center" vertical="top" wrapText="1"/>
      <protection hidden="1"/>
    </xf>
    <xf numFmtId="0" fontId="15" fillId="0" borderId="26" xfId="0" applyFont="1" applyFill="1" applyBorder="1" applyAlignment="1" applyProtection="1">
      <alignment horizontal="center" vertical="top" wrapText="1"/>
      <protection hidden="1"/>
    </xf>
    <xf numFmtId="41" fontId="18" fillId="0" borderId="26" xfId="42" applyNumberFormat="1" applyFont="1" applyFill="1" applyBorder="1" applyAlignment="1" applyProtection="1">
      <alignment horizontal="justify" vertical="top" wrapText="1"/>
      <protection locked="0"/>
    </xf>
    <xf numFmtId="41" fontId="18" fillId="0" borderId="27" xfId="42" applyNumberFormat="1" applyFont="1" applyFill="1" applyBorder="1" applyAlignment="1" applyProtection="1">
      <alignment horizontal="justify" vertical="top" wrapText="1"/>
      <protection locked="0"/>
    </xf>
    <xf numFmtId="41" fontId="3" fillId="0" borderId="0" xfId="0" applyNumberFormat="1" applyFont="1" applyFill="1" applyAlignment="1" applyProtection="1">
      <alignment/>
      <protection hidden="1"/>
    </xf>
    <xf numFmtId="41" fontId="7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41" fontId="3" fillId="0" borderId="0" xfId="0" applyNumberFormat="1" applyFont="1" applyFill="1" applyBorder="1" applyAlignment="1" applyProtection="1">
      <alignment horizontal="center"/>
      <protection hidden="1"/>
    </xf>
    <xf numFmtId="41" fontId="3" fillId="0" borderId="0" xfId="0" applyNumberFormat="1" applyFont="1" applyFill="1" applyBorder="1" applyAlignment="1" applyProtection="1">
      <alignment horizontal="right"/>
      <protection hidden="1"/>
    </xf>
    <xf numFmtId="41" fontId="6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right" vertical="top"/>
      <protection hidden="1"/>
    </xf>
    <xf numFmtId="49" fontId="9" fillId="0" borderId="0" xfId="0" applyNumberFormat="1" applyFont="1" applyFill="1" applyAlignment="1" applyProtection="1">
      <alignment horizontal="left"/>
      <protection hidden="1"/>
    </xf>
    <xf numFmtId="49" fontId="9" fillId="0" borderId="0" xfId="0" applyNumberFormat="1" applyFont="1" applyFill="1" applyAlignment="1" applyProtection="1">
      <alignment horizontal="center"/>
      <protection hidden="1"/>
    </xf>
    <xf numFmtId="41" fontId="2" fillId="0" borderId="10" xfId="42" applyNumberFormat="1" applyFont="1" applyFill="1" applyBorder="1" applyAlignment="1" applyProtection="1">
      <alignment horizontal="justify" vertical="top" wrapText="1"/>
      <protection hidden="1"/>
    </xf>
    <xf numFmtId="0" fontId="19" fillId="0" borderId="0" xfId="0" applyFont="1" applyFill="1" applyAlignment="1" applyProtection="1">
      <alignment/>
      <protection hidden="1"/>
    </xf>
    <xf numFmtId="41" fontId="7" fillId="0" borderId="0" xfId="0" applyNumberFormat="1" applyFont="1" applyFill="1" applyAlignment="1" applyProtection="1">
      <alignment/>
      <protection hidden="1"/>
    </xf>
    <xf numFmtId="41" fontId="4" fillId="0" borderId="0" xfId="0" applyNumberFormat="1" applyFont="1" applyFill="1" applyAlignment="1" applyProtection="1">
      <alignment horizontal="right"/>
      <protection hidden="1"/>
    </xf>
    <xf numFmtId="0" fontId="14" fillId="0" borderId="28" xfId="0" applyFont="1" applyFill="1" applyBorder="1" applyAlignment="1" applyProtection="1">
      <alignment horizontal="center" vertical="center" wrapText="1"/>
      <protection hidden="1"/>
    </xf>
    <xf numFmtId="0" fontId="14" fillId="0" borderId="29" xfId="0" applyFont="1" applyFill="1" applyBorder="1" applyAlignment="1" applyProtection="1">
      <alignment horizontal="center" vertical="center" wrapText="1"/>
      <protection hidden="1"/>
    </xf>
    <xf numFmtId="41" fontId="14" fillId="0" borderId="29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horizontal="justify" vertical="top" wrapText="1"/>
      <protection hidden="1"/>
    </xf>
    <xf numFmtId="0" fontId="3" fillId="0" borderId="10" xfId="0" applyFont="1" applyFill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41" fontId="2" fillId="0" borderId="10" xfId="0" applyNumberFormat="1" applyFont="1" applyFill="1" applyBorder="1" applyAlignment="1" applyProtection="1">
      <alignment horizontal="justify" wrapText="1"/>
      <protection hidden="1"/>
    </xf>
    <xf numFmtId="0" fontId="14" fillId="0" borderId="12" xfId="0" applyFont="1" applyFill="1" applyBorder="1" applyAlignment="1" applyProtection="1">
      <alignment horizontal="justify" vertical="top" wrapText="1"/>
      <protection hidden="1"/>
    </xf>
    <xf numFmtId="0" fontId="14" fillId="0" borderId="10" xfId="0" applyFont="1" applyFill="1" applyBorder="1" applyAlignment="1" applyProtection="1" quotePrefix="1">
      <alignment horizontal="center" vertical="top" wrapText="1"/>
      <protection hidden="1"/>
    </xf>
    <xf numFmtId="0" fontId="14" fillId="0" borderId="10" xfId="0" applyFont="1" applyFill="1" applyBorder="1" applyAlignment="1" applyProtection="1">
      <alignment horizontal="center" vertical="top" wrapText="1"/>
      <protection hidden="1"/>
    </xf>
    <xf numFmtId="41" fontId="14" fillId="0" borderId="10" xfId="42" applyNumberFormat="1" applyFont="1" applyFill="1" applyBorder="1" applyAlignment="1" applyProtection="1">
      <alignment horizontal="justify" wrapText="1"/>
      <protection hidden="1"/>
    </xf>
    <xf numFmtId="41" fontId="14" fillId="0" borderId="11" xfId="42" applyNumberFormat="1" applyFont="1" applyFill="1" applyBorder="1" applyAlignment="1" applyProtection="1">
      <alignment horizontal="justify" wrapText="1"/>
      <protection hidden="1"/>
    </xf>
    <xf numFmtId="41" fontId="3" fillId="0" borderId="10" xfId="42" applyNumberFormat="1" applyFont="1" applyFill="1" applyBorder="1" applyAlignment="1" applyProtection="1">
      <alignment horizontal="justify" wrapText="1"/>
      <protection hidden="1"/>
    </xf>
    <xf numFmtId="41" fontId="3" fillId="0" borderId="11" xfId="42" applyNumberFormat="1" applyFont="1" applyFill="1" applyBorder="1" applyAlignment="1" applyProtection="1">
      <alignment horizontal="justify" wrapText="1"/>
      <protection hidden="1"/>
    </xf>
    <xf numFmtId="0" fontId="3" fillId="0" borderId="12" xfId="0" applyFont="1" applyFill="1" applyBorder="1" applyAlignment="1" applyProtection="1">
      <alignment horizontal="justify" vertical="top" wrapText="1"/>
      <protection hidden="1"/>
    </xf>
    <xf numFmtId="0" fontId="3" fillId="0" borderId="10" xfId="0" applyFont="1" applyFill="1" applyBorder="1" applyAlignment="1" applyProtection="1" quotePrefix="1">
      <alignment horizontal="center" vertical="top" wrapText="1"/>
      <protection hidden="1"/>
    </xf>
    <xf numFmtId="0" fontId="3" fillId="0" borderId="12" xfId="0" applyFont="1" applyFill="1" applyBorder="1" applyAlignment="1" applyProtection="1">
      <alignment horizontal="left" vertical="top" wrapText="1" inden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41" fontId="2" fillId="0" borderId="10" xfId="42" applyNumberFormat="1" applyFont="1" applyFill="1" applyBorder="1" applyAlignment="1" applyProtection="1">
      <alignment horizontal="justify" wrapText="1"/>
      <protection hidden="1"/>
    </xf>
    <xf numFmtId="41" fontId="2" fillId="0" borderId="11" xfId="42" applyNumberFormat="1" applyFont="1" applyFill="1" applyBorder="1" applyAlignment="1" applyProtection="1">
      <alignment horizontal="justify" wrapText="1"/>
      <protection hidden="1"/>
    </xf>
    <xf numFmtId="0" fontId="20" fillId="0" borderId="12" xfId="53" applyFont="1" applyFill="1" applyBorder="1" applyAlignment="1" applyProtection="1">
      <alignment horizontal="left" vertical="top" wrapText="1" indent="1"/>
      <protection hidden="1"/>
    </xf>
    <xf numFmtId="0" fontId="2" fillId="0" borderId="30" xfId="0" applyFont="1" applyFill="1" applyBorder="1" applyAlignment="1" applyProtection="1">
      <alignment horizontal="justify" vertical="top" wrapText="1"/>
      <protection hidden="1"/>
    </xf>
    <xf numFmtId="0" fontId="14" fillId="0" borderId="31" xfId="0" applyFont="1" applyFill="1" applyBorder="1" applyAlignment="1" applyProtection="1">
      <alignment horizontal="center" vertical="top" wrapText="1"/>
      <protection hidden="1"/>
    </xf>
    <xf numFmtId="0" fontId="4" fillId="0" borderId="31" xfId="0" applyFont="1" applyFill="1" applyBorder="1" applyAlignment="1" applyProtection="1">
      <alignment horizontal="center" vertical="top" wrapText="1"/>
      <protection hidden="1"/>
    </xf>
    <xf numFmtId="41" fontId="2" fillId="0" borderId="31" xfId="42" applyNumberFormat="1" applyFont="1" applyFill="1" applyBorder="1" applyAlignment="1" applyProtection="1">
      <alignment horizontal="justify" wrapText="1"/>
      <protection hidden="1"/>
    </xf>
    <xf numFmtId="41" fontId="2" fillId="0" borderId="32" xfId="42" applyNumberFormat="1" applyFont="1" applyFill="1" applyBorder="1" applyAlignment="1" applyProtection="1">
      <alignment horizontal="justify" wrapText="1"/>
      <protection hidden="1"/>
    </xf>
    <xf numFmtId="49" fontId="9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41" fontId="6" fillId="0" borderId="0" xfId="42" applyNumberFormat="1" applyFont="1" applyFill="1" applyBorder="1" applyAlignment="1" applyProtection="1">
      <alignment horizontal="right"/>
      <protection hidden="1"/>
    </xf>
    <xf numFmtId="41" fontId="3" fillId="0" borderId="0" xfId="42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41" fontId="4" fillId="0" borderId="0" xfId="42" applyNumberFormat="1" applyFont="1" applyFill="1" applyAlignment="1" applyProtection="1">
      <alignment horizontal="right"/>
      <protection hidden="1"/>
    </xf>
    <xf numFmtId="0" fontId="21" fillId="0" borderId="33" xfId="0" applyFont="1" applyFill="1" applyBorder="1" applyAlignment="1" applyProtection="1">
      <alignment vertical="top" wrapText="1"/>
      <protection hidden="1"/>
    </xf>
    <xf numFmtId="41" fontId="22" fillId="0" borderId="34" xfId="42" applyNumberFormat="1" applyFont="1" applyFill="1" applyBorder="1" applyAlignment="1" applyProtection="1">
      <alignment horizontal="right" wrapText="1"/>
      <protection hidden="1"/>
    </xf>
    <xf numFmtId="41" fontId="22" fillId="0" borderId="34" xfId="42" applyNumberFormat="1" applyFont="1" applyFill="1" applyBorder="1" applyAlignment="1" applyProtection="1">
      <alignment horizontal="right"/>
      <protection hidden="1"/>
    </xf>
    <xf numFmtId="41" fontId="22" fillId="0" borderId="35" xfId="42" applyNumberFormat="1" applyFont="1" applyFill="1" applyBorder="1" applyAlignment="1" applyProtection="1">
      <alignment horizontal="right"/>
      <protection hidden="1"/>
    </xf>
    <xf numFmtId="41" fontId="14" fillId="0" borderId="29" xfId="42" applyNumberFormat="1" applyFont="1" applyFill="1" applyBorder="1" applyAlignment="1" applyProtection="1">
      <alignment horizontal="right" wrapText="1"/>
      <protection hidden="1"/>
    </xf>
    <xf numFmtId="41" fontId="14" fillId="0" borderId="36" xfId="42" applyNumberFormat="1" applyFont="1" applyFill="1" applyBorder="1" applyAlignment="1" applyProtection="1">
      <alignment horizontal="right" wrapText="1"/>
      <protection hidden="1"/>
    </xf>
    <xf numFmtId="0" fontId="3" fillId="0" borderId="37" xfId="0" applyFont="1" applyFill="1" applyBorder="1" applyAlignment="1" applyProtection="1">
      <alignment vertical="top" wrapText="1"/>
      <protection hidden="1"/>
    </xf>
    <xf numFmtId="41" fontId="6" fillId="0" borderId="0" xfId="42" applyNumberFormat="1" applyFont="1" applyFill="1" applyBorder="1" applyAlignment="1" applyProtection="1">
      <alignment horizontal="right" wrapText="1"/>
      <protection locked="0"/>
    </xf>
    <xf numFmtId="41" fontId="6" fillId="0" borderId="38" xfId="42" applyNumberFormat="1" applyFont="1" applyFill="1" applyBorder="1" applyAlignment="1" applyProtection="1">
      <alignment horizontal="right"/>
      <protection hidden="1"/>
    </xf>
    <xf numFmtId="41" fontId="3" fillId="33" borderId="10" xfId="42" applyNumberFormat="1" applyFont="1" applyFill="1" applyBorder="1" applyAlignment="1" applyProtection="1">
      <alignment horizontal="right" wrapText="1"/>
      <protection locked="0"/>
    </xf>
    <xf numFmtId="41" fontId="3" fillId="33" borderId="11" xfId="42" applyNumberFormat="1" applyFont="1" applyFill="1" applyBorder="1" applyAlignment="1" applyProtection="1">
      <alignment horizontal="right" wrapText="1"/>
      <protection locked="0"/>
    </xf>
    <xf numFmtId="0" fontId="3" fillId="0" borderId="37" xfId="0" applyFont="1" applyFill="1" applyBorder="1" applyAlignment="1" applyProtection="1">
      <alignment horizontal="left" vertical="top" wrapText="1"/>
      <protection hidden="1"/>
    </xf>
    <xf numFmtId="41" fontId="6" fillId="0" borderId="14" xfId="42" applyNumberFormat="1" applyFont="1" applyFill="1" applyBorder="1" applyAlignment="1" applyProtection="1">
      <alignment horizontal="right" wrapText="1"/>
      <protection locked="0"/>
    </xf>
    <xf numFmtId="41" fontId="6" fillId="0" borderId="14" xfId="42" applyNumberFormat="1" applyFont="1" applyFill="1" applyBorder="1" applyAlignment="1" applyProtection="1">
      <alignment horizontal="right"/>
      <protection hidden="1"/>
    </xf>
    <xf numFmtId="41" fontId="6" fillId="0" borderId="39" xfId="42" applyNumberFormat="1" applyFont="1" applyFill="1" applyBorder="1" applyAlignment="1" applyProtection="1">
      <alignment horizontal="right"/>
      <protection hidden="1"/>
    </xf>
    <xf numFmtId="41" fontId="3" fillId="33" borderId="13" xfId="42" applyNumberFormat="1" applyFont="1" applyFill="1" applyBorder="1" applyAlignment="1" applyProtection="1">
      <alignment horizontal="right" wrapText="1"/>
      <protection locked="0"/>
    </xf>
    <xf numFmtId="41" fontId="3" fillId="33" borderId="40" xfId="42" applyNumberFormat="1" applyFont="1" applyFill="1" applyBorder="1" applyAlignment="1" applyProtection="1">
      <alignment horizontal="right" wrapText="1"/>
      <protection locked="0"/>
    </xf>
    <xf numFmtId="0" fontId="2" fillId="0" borderId="41" xfId="0" applyFont="1" applyFill="1" applyBorder="1" applyAlignment="1" applyProtection="1">
      <alignment horizontal="center" vertical="top" wrapText="1"/>
      <protection hidden="1"/>
    </xf>
    <xf numFmtId="41" fontId="23" fillId="0" borderId="42" xfId="42" applyNumberFormat="1" applyFont="1" applyFill="1" applyBorder="1" applyAlignment="1" applyProtection="1">
      <alignment horizontal="right" wrapText="1"/>
      <protection hidden="1"/>
    </xf>
    <xf numFmtId="41" fontId="23" fillId="0" borderId="42" xfId="42" applyNumberFormat="1" applyFont="1" applyFill="1" applyBorder="1" applyAlignment="1" applyProtection="1">
      <alignment horizontal="right"/>
      <protection hidden="1"/>
    </xf>
    <xf numFmtId="41" fontId="23" fillId="0" borderId="43" xfId="42" applyNumberFormat="1" applyFont="1" applyFill="1" applyBorder="1" applyAlignment="1" applyProtection="1">
      <alignment horizontal="right"/>
      <protection hidden="1"/>
    </xf>
    <xf numFmtId="41" fontId="2" fillId="0" borderId="44" xfId="42" applyNumberFormat="1" applyFont="1" applyFill="1" applyBorder="1" applyAlignment="1" applyProtection="1">
      <alignment horizontal="right" wrapText="1"/>
      <protection hidden="1"/>
    </xf>
    <xf numFmtId="41" fontId="2" fillId="0" borderId="45" xfId="42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41" fontId="23" fillId="0" borderId="0" xfId="42" applyNumberFormat="1" applyFont="1" applyFill="1" applyBorder="1" applyAlignment="1" applyProtection="1">
      <alignment horizontal="right" wrapText="1"/>
      <protection hidden="1"/>
    </xf>
    <xf numFmtId="41" fontId="23" fillId="0" borderId="0" xfId="42" applyNumberFormat="1" applyFont="1" applyFill="1" applyBorder="1" applyAlignment="1" applyProtection="1">
      <alignment horizontal="right"/>
      <protection hidden="1"/>
    </xf>
    <xf numFmtId="41" fontId="2" fillId="0" borderId="0" xfId="42" applyNumberFormat="1" applyFont="1" applyFill="1" applyAlignment="1" applyProtection="1">
      <alignment horizontal="right" wrapText="1"/>
      <protection hidden="1"/>
    </xf>
    <xf numFmtId="0" fontId="20" fillId="0" borderId="37" xfId="53" applyFont="1" applyFill="1" applyBorder="1" applyAlignment="1" applyProtection="1" quotePrefix="1">
      <alignment horizontal="left" vertical="top" wrapText="1" indent="1"/>
      <protection hidden="1"/>
    </xf>
    <xf numFmtId="41" fontId="3" fillId="0" borderId="10" xfId="42" applyNumberFormat="1" applyFont="1" applyFill="1" applyBorder="1" applyAlignment="1" applyProtection="1">
      <alignment horizontal="right" wrapText="1"/>
      <protection hidden="1"/>
    </xf>
    <xf numFmtId="41" fontId="3" fillId="0" borderId="11" xfId="42" applyNumberFormat="1" applyFont="1" applyFill="1" applyBorder="1" applyAlignment="1" applyProtection="1">
      <alignment horizontal="right" wrapText="1"/>
      <protection hidden="1"/>
    </xf>
    <xf numFmtId="41" fontId="3" fillId="0" borderId="13" xfId="42" applyNumberFormat="1" applyFont="1" applyFill="1" applyBorder="1" applyAlignment="1" applyProtection="1">
      <alignment horizontal="right" wrapText="1"/>
      <protection hidden="1"/>
    </xf>
    <xf numFmtId="0" fontId="21" fillId="0" borderId="33" xfId="0" applyFont="1" applyFill="1" applyBorder="1" applyAlignment="1" applyProtection="1">
      <alignment/>
      <protection hidden="1"/>
    </xf>
    <xf numFmtId="0" fontId="3" fillId="0" borderId="37" xfId="0" applyFont="1" applyFill="1" applyBorder="1" applyAlignment="1" applyProtection="1" quotePrefix="1">
      <alignment horizontal="left" vertical="top" wrapText="1" indent="1"/>
      <protection hidden="1"/>
    </xf>
    <xf numFmtId="41" fontId="2" fillId="0" borderId="45" xfId="42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vertical="top" wrapText="1"/>
      <protection hidden="1"/>
    </xf>
    <xf numFmtId="41" fontId="6" fillId="0" borderId="0" xfId="42" applyNumberFormat="1" applyFont="1" applyFill="1" applyBorder="1" applyAlignment="1" applyProtection="1">
      <alignment horizontal="right" wrapText="1"/>
      <protection hidden="1"/>
    </xf>
    <xf numFmtId="41" fontId="3" fillId="0" borderId="0" xfId="42" applyNumberFormat="1" applyFont="1" applyFill="1" applyAlignment="1" applyProtection="1">
      <alignment horizontal="right" wrapText="1"/>
      <protection hidden="1"/>
    </xf>
    <xf numFmtId="165" fontId="3" fillId="0" borderId="0" xfId="42" applyNumberFormat="1" applyFont="1" applyFill="1" applyAlignment="1" applyProtection="1">
      <alignment horizontal="right"/>
      <protection hidden="1"/>
    </xf>
    <xf numFmtId="41" fontId="6" fillId="0" borderId="42" xfId="42" applyNumberFormat="1" applyFont="1" applyFill="1" applyBorder="1" applyAlignment="1" applyProtection="1">
      <alignment horizontal="right" wrapText="1"/>
      <protection hidden="1"/>
    </xf>
    <xf numFmtId="41" fontId="6" fillId="0" borderId="42" xfId="42" applyNumberFormat="1" applyFont="1" applyFill="1" applyBorder="1" applyAlignment="1" applyProtection="1">
      <alignment horizontal="right"/>
      <protection hidden="1"/>
    </xf>
    <xf numFmtId="41" fontId="6" fillId="0" borderId="43" xfId="42" applyNumberFormat="1" applyFont="1" applyFill="1" applyBorder="1" applyAlignment="1" applyProtection="1">
      <alignment horizontal="right"/>
      <protection hidden="1"/>
    </xf>
    <xf numFmtId="41" fontId="3" fillId="0" borderId="44" xfId="42" applyNumberFormat="1" applyFont="1" applyFill="1" applyBorder="1" applyAlignment="1" applyProtection="1">
      <alignment horizontal="right" wrapText="1"/>
      <protection hidden="1"/>
    </xf>
    <xf numFmtId="41" fontId="3" fillId="0" borderId="45" xfId="42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2" fillId="0" borderId="41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3" fillId="0" borderId="37" xfId="0" applyFont="1" applyFill="1" applyBorder="1" applyAlignment="1" applyProtection="1">
      <alignment horizontal="left" indent="1"/>
      <protection hidden="1"/>
    </xf>
    <xf numFmtId="41" fontId="22" fillId="0" borderId="0" xfId="42" applyNumberFormat="1" applyFont="1" applyFill="1" applyBorder="1" applyAlignment="1" applyProtection="1">
      <alignment horizontal="right" wrapText="1"/>
      <protection hidden="1"/>
    </xf>
    <xf numFmtId="41" fontId="22" fillId="0" borderId="0" xfId="42" applyNumberFormat="1" applyFont="1" applyFill="1" applyBorder="1" applyAlignment="1" applyProtection="1">
      <alignment horizontal="right"/>
      <protection hidden="1"/>
    </xf>
    <xf numFmtId="41" fontId="22" fillId="0" borderId="38" xfId="42" applyNumberFormat="1" applyFont="1" applyFill="1" applyBorder="1" applyAlignment="1" applyProtection="1">
      <alignment horizontal="right"/>
      <protection hidden="1"/>
    </xf>
    <xf numFmtId="41" fontId="14" fillId="0" borderId="10" xfId="42" applyNumberFormat="1" applyFont="1" applyFill="1" applyBorder="1" applyAlignment="1" applyProtection="1">
      <alignment horizontal="right" wrapText="1"/>
      <protection hidden="1"/>
    </xf>
    <xf numFmtId="41" fontId="14" fillId="0" borderId="11" xfId="42" applyNumberFormat="1" applyFont="1" applyFill="1" applyBorder="1" applyAlignment="1" applyProtection="1">
      <alignment horizontal="right" wrapText="1"/>
      <protection hidden="1"/>
    </xf>
    <xf numFmtId="0" fontId="3" fillId="0" borderId="37" xfId="0" applyFont="1" applyFill="1" applyBorder="1" applyAlignment="1" applyProtection="1" quotePrefix="1">
      <alignment horizontal="left" vertical="top" wrapText="1" indent="2"/>
      <protection hidden="1"/>
    </xf>
    <xf numFmtId="0" fontId="20" fillId="0" borderId="37" xfId="53" applyFont="1" applyFill="1" applyBorder="1" applyAlignment="1" applyProtection="1" quotePrefix="1">
      <alignment horizontal="left" vertical="top" wrapText="1" indent="2"/>
      <protection hidden="1"/>
    </xf>
    <xf numFmtId="0" fontId="2" fillId="0" borderId="0" xfId="0" applyFont="1" applyFill="1" applyAlignment="1" applyProtection="1">
      <alignment horizontal="left" vertical="top" wrapText="1" indent="2"/>
      <protection hidden="1"/>
    </xf>
    <xf numFmtId="0" fontId="24" fillId="0" borderId="33" xfId="53" applyFont="1" applyFill="1" applyBorder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/>
      <protection locked="0"/>
    </xf>
    <xf numFmtId="0" fontId="3" fillId="0" borderId="37" xfId="0" applyFont="1" applyFill="1" applyBorder="1" applyAlignment="1" applyProtection="1" quotePrefix="1">
      <alignment horizontal="left" vertical="top" wrapText="1" indent="1"/>
      <protection hidden="1" locked="0"/>
    </xf>
    <xf numFmtId="0" fontId="20" fillId="0" borderId="46" xfId="53" applyFont="1" applyFill="1" applyBorder="1" applyAlignment="1" applyProtection="1" quotePrefix="1">
      <alignment horizontal="left" vertical="top" wrapText="1" indent="1"/>
      <protection hidden="1"/>
    </xf>
    <xf numFmtId="41" fontId="6" fillId="0" borderId="47" xfId="42" applyNumberFormat="1" applyFont="1" applyFill="1" applyBorder="1" applyAlignment="1" applyProtection="1">
      <alignment horizontal="right" wrapText="1"/>
      <protection locked="0"/>
    </xf>
    <xf numFmtId="41" fontId="6" fillId="0" borderId="47" xfId="42" applyNumberFormat="1" applyFont="1" applyFill="1" applyBorder="1" applyAlignment="1" applyProtection="1">
      <alignment horizontal="right"/>
      <protection hidden="1"/>
    </xf>
    <xf numFmtId="0" fontId="20" fillId="0" borderId="48" xfId="53" applyFont="1" applyFill="1" applyBorder="1" applyAlignment="1" applyProtection="1" quotePrefix="1">
      <alignment horizontal="left" vertical="top" wrapText="1" indent="1"/>
      <protection hidden="1"/>
    </xf>
    <xf numFmtId="0" fontId="20" fillId="0" borderId="37" xfId="53" applyFont="1" applyFill="1" applyBorder="1" applyAlignment="1" applyProtection="1">
      <alignment horizontal="left" vertical="top" wrapText="1" inden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20" fillId="0" borderId="0" xfId="53" applyFont="1" applyFill="1" applyAlignment="1" applyProtection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justify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37" xfId="0" applyFont="1" applyFill="1" applyBorder="1" applyAlignment="1" applyProtection="1">
      <alignment horizontal="left" wrapText="1" indent="1"/>
      <protection hidden="1"/>
    </xf>
    <xf numFmtId="0" fontId="3" fillId="0" borderId="49" xfId="0" applyFont="1" applyFill="1" applyBorder="1" applyAlignment="1" applyProtection="1">
      <alignment vertical="top" wrapText="1"/>
      <protection hidden="1"/>
    </xf>
    <xf numFmtId="41" fontId="6" fillId="0" borderId="50" xfId="42" applyNumberFormat="1" applyFont="1" applyFill="1" applyBorder="1" applyAlignment="1" applyProtection="1">
      <alignment horizontal="right" wrapText="1"/>
      <protection locked="0"/>
    </xf>
    <xf numFmtId="41" fontId="6" fillId="0" borderId="50" xfId="42" applyNumberFormat="1" applyFont="1" applyFill="1" applyBorder="1" applyAlignment="1" applyProtection="1">
      <alignment horizontal="right"/>
      <protection hidden="1"/>
    </xf>
    <xf numFmtId="41" fontId="6" fillId="0" borderId="51" xfId="42" applyNumberFormat="1" applyFont="1" applyFill="1" applyBorder="1" applyAlignment="1" applyProtection="1">
      <alignment horizontal="right"/>
      <protection hidden="1"/>
    </xf>
    <xf numFmtId="41" fontId="3" fillId="33" borderId="31" xfId="42" applyNumberFormat="1" applyFont="1" applyFill="1" applyBorder="1" applyAlignment="1" applyProtection="1">
      <alignment horizontal="right" wrapText="1"/>
      <protection locked="0"/>
    </xf>
    <xf numFmtId="41" fontId="3" fillId="33" borderId="32" xfId="42" applyNumberFormat="1" applyFont="1" applyFill="1" applyBorder="1" applyAlignment="1" applyProtection="1">
      <alignment horizontal="right" wrapText="1"/>
      <protection locked="0"/>
    </xf>
    <xf numFmtId="0" fontId="3" fillId="0" borderId="37" xfId="0" applyFont="1" applyFill="1" applyBorder="1" applyAlignment="1" applyProtection="1">
      <alignment horizontal="left" vertical="top" wrapText="1" indent="2"/>
      <protection hidden="1"/>
    </xf>
    <xf numFmtId="0" fontId="3" fillId="0" borderId="37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hidden="1"/>
    </xf>
    <xf numFmtId="0" fontId="3" fillId="0" borderId="37" xfId="0" applyFont="1" applyFill="1" applyBorder="1" applyAlignment="1" applyProtection="1" quotePrefix="1">
      <alignment horizontal="left" indent="1"/>
      <protection locked="0"/>
    </xf>
    <xf numFmtId="41" fontId="6" fillId="0" borderId="0" xfId="42" applyNumberFormat="1" applyFont="1" applyFill="1" applyBorder="1" applyAlignment="1" applyProtection="1">
      <alignment horizontal="right"/>
      <protection locked="0"/>
    </xf>
    <xf numFmtId="41" fontId="3" fillId="33" borderId="10" xfId="42" applyNumberFormat="1" applyFont="1" applyFill="1" applyBorder="1" applyAlignment="1" applyProtection="1">
      <alignment horizontal="right"/>
      <protection locked="0"/>
    </xf>
    <xf numFmtId="41" fontId="3" fillId="33" borderId="11" xfId="42" applyNumberFormat="1" applyFont="1" applyFill="1" applyBorder="1" applyAlignment="1" applyProtection="1">
      <alignment horizontal="right"/>
      <protection locked="0"/>
    </xf>
    <xf numFmtId="0" fontId="3" fillId="0" borderId="37" xfId="0" applyFont="1" applyFill="1" applyBorder="1" applyAlignment="1" applyProtection="1" quotePrefix="1">
      <alignment horizontal="left" indent="1"/>
      <protection hidden="1" locked="0"/>
    </xf>
    <xf numFmtId="41" fontId="6" fillId="0" borderId="14" xfId="42" applyNumberFormat="1" applyFont="1" applyFill="1" applyBorder="1" applyAlignment="1" applyProtection="1">
      <alignment horizontal="right"/>
      <protection locked="0"/>
    </xf>
    <xf numFmtId="41" fontId="3" fillId="33" borderId="13" xfId="42" applyNumberFormat="1" applyFont="1" applyFill="1" applyBorder="1" applyAlignment="1" applyProtection="1">
      <alignment horizontal="right"/>
      <protection locked="0"/>
    </xf>
    <xf numFmtId="41" fontId="3" fillId="33" borderId="40" xfId="42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21" fillId="0" borderId="28" xfId="0" applyFont="1" applyFill="1" applyBorder="1" applyAlignment="1" applyProtection="1">
      <alignment horizontal="left" vertical="center"/>
      <protection hidden="1"/>
    </xf>
    <xf numFmtId="41" fontId="25" fillId="0" borderId="29" xfId="42" applyNumberFormat="1" applyFont="1" applyFill="1" applyBorder="1" applyAlignment="1" applyProtection="1">
      <alignment horizontal="right" vertical="center" wrapText="1"/>
      <protection hidden="1"/>
    </xf>
    <xf numFmtId="41" fontId="25" fillId="0" borderId="36" xfId="42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horizontal="left" indent="1"/>
      <protection hidden="1"/>
    </xf>
    <xf numFmtId="41" fontId="3" fillId="0" borderId="11" xfId="42" applyNumberFormat="1" applyFont="1" applyFill="1" applyBorder="1" applyAlignment="1" applyProtection="1">
      <alignment horizontal="right"/>
      <protection hidden="1"/>
    </xf>
    <xf numFmtId="0" fontId="2" fillId="0" borderId="52" xfId="0" applyFont="1" applyFill="1" applyBorder="1" applyAlignment="1" applyProtection="1">
      <alignment horizontal="center" vertical="top" wrapText="1"/>
      <protection hidden="1"/>
    </xf>
    <xf numFmtId="41" fontId="26" fillId="0" borderId="44" xfId="42" applyNumberFormat="1" applyFont="1" applyFill="1" applyBorder="1" applyAlignment="1" applyProtection="1">
      <alignment horizontal="right"/>
      <protection hidden="1"/>
    </xf>
    <xf numFmtId="41" fontId="26" fillId="0" borderId="45" xfId="42" applyNumberFormat="1" applyFont="1" applyFill="1" applyBorder="1" applyAlignment="1" applyProtection="1">
      <alignment horizontal="right"/>
      <protection hidden="1"/>
    </xf>
    <xf numFmtId="0" fontId="3" fillId="0" borderId="12" xfId="0" applyFont="1" applyFill="1" applyBorder="1" applyAlignment="1" applyProtection="1">
      <alignment horizontal="left" wrapText="1" indent="1"/>
      <protection hidden="1"/>
    </xf>
    <xf numFmtId="41" fontId="25" fillId="0" borderId="29" xfId="42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12" xfId="0" applyFont="1" applyFill="1" applyBorder="1" applyAlignment="1" applyProtection="1" quotePrefix="1">
      <alignment horizontal="left" indent="1"/>
      <protection hidden="1"/>
    </xf>
    <xf numFmtId="0" fontId="21" fillId="0" borderId="0" xfId="0" applyFont="1" applyFill="1" applyAlignment="1" applyProtection="1">
      <alignment/>
      <protection hidden="1"/>
    </xf>
    <xf numFmtId="41" fontId="10" fillId="0" borderId="0" xfId="0" applyNumberFormat="1" applyFont="1" applyFill="1" applyAlignment="1" applyProtection="1">
      <alignment horizontal="right"/>
      <protection hidden="1"/>
    </xf>
    <xf numFmtId="41" fontId="8" fillId="0" borderId="0" xfId="0" applyNumberFormat="1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41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41" fontId="8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3" xfId="0" applyFont="1" applyFill="1" applyBorder="1" applyAlignment="1" applyProtection="1">
      <alignment vertical="top" wrapText="1"/>
      <protection hidden="1"/>
    </xf>
    <xf numFmtId="41" fontId="9" fillId="0" borderId="15" xfId="0" applyNumberFormat="1" applyFont="1" applyFill="1" applyBorder="1" applyAlignment="1" applyProtection="1">
      <alignment horizontal="right" vertical="top" wrapText="1"/>
      <protection hidden="1"/>
    </xf>
    <xf numFmtId="41" fontId="9" fillId="0" borderId="16" xfId="0" applyNumberFormat="1" applyFont="1" applyFill="1" applyBorder="1" applyAlignment="1" applyProtection="1">
      <alignment horizontal="right" vertical="top" wrapText="1"/>
      <protection hidden="1"/>
    </xf>
    <xf numFmtId="0" fontId="10" fillId="0" borderId="54" xfId="0" applyFont="1" applyFill="1" applyBorder="1" applyAlignment="1" applyProtection="1">
      <alignment vertical="top" wrapText="1"/>
      <protection hidden="1"/>
    </xf>
    <xf numFmtId="41" fontId="10" fillId="0" borderId="55" xfId="42" applyNumberFormat="1" applyFont="1" applyFill="1" applyBorder="1" applyAlignment="1" applyProtection="1">
      <alignment horizontal="right" vertical="top" wrapText="1"/>
      <protection hidden="1"/>
    </xf>
    <xf numFmtId="0" fontId="10" fillId="0" borderId="12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54" xfId="0" applyFont="1" applyFill="1" applyBorder="1" applyAlignment="1" applyProtection="1">
      <alignment horizontal="left" vertical="top" wrapText="1" indent="1"/>
      <protection hidden="1"/>
    </xf>
    <xf numFmtId="0" fontId="10" fillId="0" borderId="12" xfId="0" applyFont="1" applyFill="1" applyBorder="1" applyAlignment="1" applyProtection="1">
      <alignment vertical="top" wrapText="1"/>
      <protection hidden="1"/>
    </xf>
    <xf numFmtId="41" fontId="10" fillId="0" borderId="56" xfId="42" applyNumberFormat="1" applyFont="1" applyFill="1" applyBorder="1" applyAlignment="1" applyProtection="1">
      <alignment horizontal="right" vertical="top" wrapText="1"/>
      <protection hidden="1"/>
    </xf>
    <xf numFmtId="41" fontId="10" fillId="0" borderId="57" xfId="42" applyNumberFormat="1" applyFont="1" applyFill="1" applyBorder="1" applyAlignment="1" applyProtection="1">
      <alignment horizontal="right" vertical="top" wrapText="1"/>
      <protection hidden="1"/>
    </xf>
    <xf numFmtId="41" fontId="9" fillId="0" borderId="15" xfId="42" applyNumberFormat="1" applyFont="1" applyFill="1" applyBorder="1" applyAlignment="1" applyProtection="1">
      <alignment horizontal="right" vertical="top" wrapText="1"/>
      <protection hidden="1"/>
    </xf>
    <xf numFmtId="41" fontId="9" fillId="0" borderId="16" xfId="42" applyNumberFormat="1" applyFont="1" applyFill="1" applyBorder="1" applyAlignment="1" applyProtection="1">
      <alignment horizontal="right" vertical="top" wrapText="1"/>
      <protection hidden="1"/>
    </xf>
    <xf numFmtId="0" fontId="10" fillId="0" borderId="54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30" xfId="0" applyFont="1" applyFill="1" applyBorder="1" applyAlignment="1" applyProtection="1" quotePrefix="1">
      <alignment horizontal="left" vertical="top" wrapText="1" indent="1"/>
      <protection hidden="1"/>
    </xf>
    <xf numFmtId="41" fontId="10" fillId="0" borderId="31" xfId="42" applyNumberFormat="1" applyFont="1" applyFill="1" applyBorder="1" applyAlignment="1" applyProtection="1">
      <alignment horizontal="right" vertical="top" wrapText="1"/>
      <protection hidden="1"/>
    </xf>
    <xf numFmtId="41" fontId="10" fillId="0" borderId="32" xfId="42" applyNumberFormat="1" applyFont="1" applyFill="1" applyBorder="1" applyAlignment="1" applyProtection="1">
      <alignment horizontal="right" vertical="top" wrapText="1"/>
      <protection hidden="1"/>
    </xf>
    <xf numFmtId="41" fontId="3" fillId="0" borderId="0" xfId="0" applyNumberFormat="1" applyFont="1" applyFill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0" fontId="10" fillId="0" borderId="33" xfId="0" applyFont="1" applyFill="1" applyBorder="1" applyAlignment="1" applyProtection="1">
      <alignment vertical="top" wrapText="1"/>
      <protection hidden="1"/>
    </xf>
    <xf numFmtId="41" fontId="10" fillId="0" borderId="29" xfId="42" applyNumberFormat="1" applyFont="1" applyFill="1" applyBorder="1" applyAlignment="1" applyProtection="1">
      <alignment horizontal="center" vertical="top" wrapText="1"/>
      <protection hidden="1"/>
    </xf>
    <xf numFmtId="41" fontId="10" fillId="0" borderId="58" xfId="42" applyNumberFormat="1" applyFont="1" applyFill="1" applyBorder="1" applyAlignment="1" applyProtection="1">
      <alignment horizontal="center" vertical="top" wrapText="1"/>
      <protection hidden="1"/>
    </xf>
    <xf numFmtId="0" fontId="9" fillId="0" borderId="37" xfId="0" applyFont="1" applyFill="1" applyBorder="1" applyAlignment="1" applyProtection="1">
      <alignment vertical="top" wrapText="1"/>
      <protection hidden="1"/>
    </xf>
    <xf numFmtId="41" fontId="10" fillId="0" borderId="59" xfId="42" applyNumberFormat="1" applyFont="1" applyFill="1" applyBorder="1" applyAlignment="1" applyProtection="1">
      <alignment horizontal="right" vertical="top" wrapText="1"/>
      <protection hidden="1"/>
    </xf>
    <xf numFmtId="0" fontId="10" fillId="0" borderId="37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37" xfId="0" applyFont="1" applyFill="1" applyBorder="1" applyAlignment="1" applyProtection="1">
      <alignment horizontal="left" vertical="top" wrapText="1" indent="1"/>
      <protection hidden="1"/>
    </xf>
    <xf numFmtId="41" fontId="10" fillId="0" borderId="13" xfId="42" applyNumberFormat="1" applyFont="1" applyFill="1" applyBorder="1" applyAlignment="1" applyProtection="1">
      <alignment horizontal="right" vertical="top" wrapText="1"/>
      <protection hidden="1"/>
    </xf>
    <xf numFmtId="0" fontId="9" fillId="0" borderId="60" xfId="0" applyFont="1" applyFill="1" applyBorder="1" applyAlignment="1" applyProtection="1">
      <alignment vertical="top" wrapText="1"/>
      <protection hidden="1"/>
    </xf>
    <xf numFmtId="41" fontId="10" fillId="0" borderId="15" xfId="42" applyNumberFormat="1" applyFont="1" applyFill="1" applyBorder="1" applyAlignment="1" applyProtection="1">
      <alignment horizontal="right" vertical="top" wrapText="1"/>
      <protection hidden="1"/>
    </xf>
    <xf numFmtId="41" fontId="10" fillId="0" borderId="15" xfId="42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38" xfId="0" applyFont="1" applyFill="1" applyBorder="1" applyAlignment="1" applyProtection="1">
      <alignment horizontal="center" vertical="top" wrapText="1"/>
      <protection hidden="1"/>
    </xf>
    <xf numFmtId="41" fontId="10" fillId="0" borderId="61" xfId="42" applyNumberFormat="1" applyFont="1" applyFill="1" applyBorder="1" applyAlignment="1" applyProtection="1">
      <alignment horizontal="right" vertical="top" wrapText="1"/>
      <protection hidden="1"/>
    </xf>
    <xf numFmtId="0" fontId="10" fillId="0" borderId="48" xfId="0" applyFont="1" applyFill="1" applyBorder="1" applyAlignment="1" applyProtection="1">
      <alignment horizontal="left" vertical="top" wrapText="1" indent="1"/>
      <protection hidden="1"/>
    </xf>
    <xf numFmtId="41" fontId="10" fillId="0" borderId="62" xfId="42" applyNumberFormat="1" applyFont="1" applyFill="1" applyBorder="1" applyAlignment="1" applyProtection="1">
      <alignment horizontal="right" vertical="top" wrapText="1"/>
      <protection hidden="1"/>
    </xf>
    <xf numFmtId="0" fontId="9" fillId="0" borderId="49" xfId="0" applyFont="1" applyFill="1" applyBorder="1" applyAlignment="1" applyProtection="1" quotePrefix="1">
      <alignment vertical="top" wrapText="1"/>
      <protection hidden="1"/>
    </xf>
    <xf numFmtId="41" fontId="10" fillId="0" borderId="63" xfId="42" applyNumberFormat="1" applyFont="1" applyFill="1" applyBorder="1" applyAlignment="1" applyProtection="1">
      <alignment horizontal="right" vertical="top" wrapText="1"/>
      <protection hidden="1"/>
    </xf>
    <xf numFmtId="0" fontId="27" fillId="0" borderId="0" xfId="0" applyFont="1" applyFill="1" applyAlignment="1" applyProtection="1">
      <alignment horizontal="justify" vertical="top" wrapText="1"/>
      <protection hidden="1"/>
    </xf>
    <xf numFmtId="41" fontId="14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left" vertical="top" wrapText="1" indent="1"/>
      <protection hidden="1"/>
    </xf>
    <xf numFmtId="41" fontId="2" fillId="0" borderId="0" xfId="42" applyNumberFormat="1" applyFont="1" applyFill="1" applyAlignment="1" applyProtection="1">
      <alignment horizontal="right" vertical="top" wrapText="1"/>
      <protection hidden="1"/>
    </xf>
    <xf numFmtId="10" fontId="3" fillId="0" borderId="0" xfId="60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 quotePrefix="1">
      <alignment horizontal="left" wrapText="1" indent="1"/>
      <protection hidden="1"/>
    </xf>
    <xf numFmtId="41" fontId="14" fillId="0" borderId="0" xfId="42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wrapText="1" indent="2"/>
      <protection hidden="1"/>
    </xf>
    <xf numFmtId="41" fontId="3" fillId="0" borderId="0" xfId="42" applyNumberFormat="1" applyFont="1" applyFill="1" applyAlignment="1" applyProtection="1">
      <alignment horizontal="right" vertical="top" wrapText="1"/>
      <protection hidden="1"/>
    </xf>
    <xf numFmtId="41" fontId="19" fillId="0" borderId="0" xfId="0" applyNumberFormat="1" applyFont="1" applyFill="1" applyAlignment="1" applyProtection="1">
      <alignment/>
      <protection hidden="1"/>
    </xf>
    <xf numFmtId="41" fontId="19" fillId="0" borderId="0" xfId="42" applyNumberFormat="1" applyFont="1" applyFill="1" applyAlignment="1" applyProtection="1">
      <alignment horizontal="right"/>
      <protection hidden="1"/>
    </xf>
    <xf numFmtId="41" fontId="14" fillId="0" borderId="0" xfId="0" applyNumberFormat="1" applyFont="1" applyFill="1" applyAlignment="1" applyProtection="1">
      <alignment horizontal="right"/>
      <protection hidden="1"/>
    </xf>
    <xf numFmtId="0" fontId="27" fillId="0" borderId="0" xfId="0" applyFont="1" applyFill="1" applyAlignment="1" applyProtection="1">
      <alignment vertical="top" wrapText="1"/>
      <protection hidden="1"/>
    </xf>
    <xf numFmtId="41" fontId="3" fillId="0" borderId="0" xfId="0" applyNumberFormat="1" applyFont="1" applyFill="1" applyAlignment="1" applyProtection="1">
      <alignment horizontal="right" wrapText="1"/>
      <protection hidden="1"/>
    </xf>
    <xf numFmtId="0" fontId="27" fillId="0" borderId="0" xfId="0" applyFont="1" applyFill="1" applyAlignment="1" applyProtection="1">
      <alignment horizontal="justify"/>
      <protection hidden="1"/>
    </xf>
    <xf numFmtId="0" fontId="14" fillId="0" borderId="64" xfId="0" applyFont="1" applyFill="1" applyBorder="1" applyAlignment="1" applyProtection="1">
      <alignment horizontal="center" vertical="top" wrapText="1"/>
      <protection hidden="1"/>
    </xf>
    <xf numFmtId="0" fontId="14" fillId="0" borderId="65" xfId="0" applyFont="1" applyFill="1" applyBorder="1" applyAlignment="1" applyProtection="1">
      <alignment horizontal="center" vertical="center" wrapText="1"/>
      <protection hidden="1"/>
    </xf>
    <xf numFmtId="0" fontId="14" fillId="0" borderId="35" xfId="0" applyFont="1" applyFill="1" applyBorder="1" applyAlignment="1" applyProtection="1">
      <alignment horizontal="center" vertical="center" wrapText="1"/>
      <protection hidden="1"/>
    </xf>
    <xf numFmtId="41" fontId="14" fillId="0" borderId="3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64" xfId="0" applyFont="1" applyFill="1" applyBorder="1" applyAlignment="1" applyProtection="1">
      <alignment horizontal="center" vertical="top" wrapText="1"/>
      <protection hidden="1"/>
    </xf>
    <xf numFmtId="0" fontId="4" fillId="0" borderId="38" xfId="0" applyFont="1" applyFill="1" applyBorder="1" applyAlignment="1" applyProtection="1">
      <alignment horizontal="center" vertical="top" wrapText="1"/>
      <protection hidden="1"/>
    </xf>
    <xf numFmtId="41" fontId="3" fillId="0" borderId="10" xfId="42" applyNumberFormat="1" applyFont="1" applyFill="1" applyBorder="1" applyAlignment="1" applyProtection="1">
      <alignment horizontal="justify" vertical="top" wrapText="1"/>
      <protection hidden="1"/>
    </xf>
    <xf numFmtId="41" fontId="3" fillId="0" borderId="11" xfId="42" applyNumberFormat="1" applyFont="1" applyFill="1" applyBorder="1" applyAlignment="1" applyProtection="1">
      <alignment horizontal="justify" vertical="top" wrapTex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41" fontId="2" fillId="0" borderId="11" xfId="42" applyNumberFormat="1" applyFont="1" applyFill="1" applyBorder="1" applyAlignment="1" applyProtection="1">
      <alignment horizontal="justify" vertical="top" wrapText="1"/>
      <protection hidden="1"/>
    </xf>
    <xf numFmtId="0" fontId="4" fillId="0" borderId="12" xfId="0" applyFont="1" applyFill="1" applyBorder="1" applyAlignment="1" applyProtection="1">
      <alignment horizontal="justify" vertical="top" wrapText="1"/>
      <protection hidden="1"/>
    </xf>
    <xf numFmtId="41" fontId="4" fillId="0" borderId="10" xfId="42" applyNumberFormat="1" applyFont="1" applyFill="1" applyBorder="1" applyAlignment="1" applyProtection="1">
      <alignment horizontal="justify" vertical="top" wrapText="1"/>
      <protection hidden="1"/>
    </xf>
    <xf numFmtId="41" fontId="4" fillId="0" borderId="11" xfId="42" applyNumberFormat="1" applyFont="1" applyFill="1" applyBorder="1" applyAlignment="1" applyProtection="1">
      <alignment horizontal="justify" vertical="top" wrapText="1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0" fontId="2" fillId="0" borderId="31" xfId="0" applyFont="1" applyFill="1" applyBorder="1" applyAlignment="1" applyProtection="1">
      <alignment horizontal="center" vertical="top" wrapText="1"/>
      <protection hidden="1"/>
    </xf>
    <xf numFmtId="0" fontId="14" fillId="0" borderId="66" xfId="0" applyFont="1" applyFill="1" applyBorder="1" applyAlignment="1" applyProtection="1">
      <alignment horizontal="center" vertical="top" wrapText="1"/>
      <protection hidden="1"/>
    </xf>
    <xf numFmtId="0" fontId="14" fillId="0" borderId="51" xfId="0" applyFont="1" applyFill="1" applyBorder="1" applyAlignment="1" applyProtection="1">
      <alignment horizontal="center" vertical="top" wrapText="1"/>
      <protection hidden="1"/>
    </xf>
    <xf numFmtId="0" fontId="14" fillId="0" borderId="28" xfId="0" applyFont="1" applyFill="1" applyBorder="1" applyAlignment="1" applyProtection="1">
      <alignment horizontal="left" vertical="center" wrapText="1"/>
      <protection hidden="1"/>
    </xf>
    <xf numFmtId="0" fontId="22" fillId="0" borderId="34" xfId="0" applyFont="1" applyFill="1" applyBorder="1" applyAlignment="1" applyProtection="1">
      <alignment horizontal="center" vertical="center" wrapText="1"/>
      <protection hidden="1"/>
    </xf>
    <xf numFmtId="41" fontId="22" fillId="0" borderId="34" xfId="0" applyNumberFormat="1" applyFont="1" applyFill="1" applyBorder="1" applyAlignment="1" applyProtection="1">
      <alignment horizontal="right" vertical="center"/>
      <protection hidden="1"/>
    </xf>
    <xf numFmtId="0" fontId="2" fillId="0" borderId="12" xfId="0" applyFont="1" applyFill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41" fontId="23" fillId="0" borderId="0" xfId="0" applyNumberFormat="1" applyFont="1" applyFill="1" applyBorder="1" applyAlignment="1" applyProtection="1">
      <alignment horizontal="right" vertical="top"/>
      <protection hidden="1"/>
    </xf>
    <xf numFmtId="41" fontId="2" fillId="0" borderId="10" xfId="0" applyNumberFormat="1" applyFont="1" applyFill="1" applyBorder="1" applyAlignment="1" applyProtection="1">
      <alignment horizontal="right" vertical="top" wrapText="1"/>
      <protection hidden="1"/>
    </xf>
    <xf numFmtId="41" fontId="2" fillId="0" borderId="11" xfId="42" applyNumberFormat="1" applyFont="1" applyFill="1" applyBorder="1" applyAlignment="1" applyProtection="1">
      <alignment horizontal="right" vertical="top" wrapText="1"/>
      <protection hidden="1"/>
    </xf>
    <xf numFmtId="41" fontId="23" fillId="0" borderId="0" xfId="42" applyNumberFormat="1" applyFont="1" applyFill="1" applyBorder="1" applyAlignment="1" applyProtection="1">
      <alignment horizontal="right" vertical="top"/>
      <protection hidden="1"/>
    </xf>
    <xf numFmtId="41" fontId="2" fillId="0" borderId="10" xfId="42" applyNumberFormat="1" applyFont="1" applyFill="1" applyBorder="1" applyAlignment="1" applyProtection="1">
      <alignment horizontal="right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42" applyNumberFormat="1" applyFont="1" applyFill="1" applyBorder="1" applyAlignment="1" applyProtection="1">
      <alignment horizontal="right" vertical="top"/>
      <protection hidden="1"/>
    </xf>
    <xf numFmtId="41" fontId="3" fillId="0" borderId="10" xfId="42" applyNumberFormat="1" applyFont="1" applyFill="1" applyBorder="1" applyAlignment="1" applyProtection="1">
      <alignment horizontal="right" vertical="top" wrapText="1"/>
      <protection hidden="1"/>
    </xf>
    <xf numFmtId="41" fontId="3" fillId="0" borderId="11" xfId="42" applyNumberFormat="1" applyFont="1" applyFill="1" applyBorder="1" applyAlignment="1" applyProtection="1">
      <alignment horizontal="right" vertical="top" wrapText="1"/>
      <protection hidden="1"/>
    </xf>
    <xf numFmtId="41" fontId="3" fillId="0" borderId="10" xfId="42" applyNumberFormat="1" applyFont="1" applyFill="1" applyBorder="1" applyAlignment="1" applyProtection="1">
      <alignment horizontal="right" vertical="top" wrapText="1"/>
      <protection locked="0"/>
    </xf>
    <xf numFmtId="41" fontId="3" fillId="0" borderId="11" xfId="42" applyNumberFormat="1" applyFont="1" applyFill="1" applyBorder="1" applyAlignment="1" applyProtection="1">
      <alignment horizontal="right" vertical="top" wrapText="1"/>
      <protection locked="0"/>
    </xf>
    <xf numFmtId="41" fontId="3" fillId="33" borderId="10" xfId="42" applyNumberFormat="1" applyFont="1" applyFill="1" applyBorder="1" applyAlignment="1" applyProtection="1">
      <alignment horizontal="right" vertical="top" wrapText="1"/>
      <protection locked="0"/>
    </xf>
    <xf numFmtId="41" fontId="3" fillId="33" borderId="11" xfId="42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left" vertical="top" wrapText="1"/>
      <protection hidden="1"/>
    </xf>
    <xf numFmtId="41" fontId="5" fillId="0" borderId="0" xfId="42" applyNumberFormat="1" applyFont="1" applyFill="1" applyBorder="1" applyAlignment="1" applyProtection="1">
      <alignment horizontal="right" vertical="top"/>
      <protection hidden="1"/>
    </xf>
    <xf numFmtId="41" fontId="4" fillId="0" borderId="10" xfId="42" applyNumberFormat="1" applyFont="1" applyFill="1" applyBorder="1" applyAlignment="1" applyProtection="1">
      <alignment horizontal="right" vertical="top" wrapText="1"/>
      <protection hidden="1"/>
    </xf>
    <xf numFmtId="41" fontId="4" fillId="0" borderId="11" xfId="42" applyNumberFormat="1" applyFont="1" applyFill="1" applyBorder="1" applyAlignment="1" applyProtection="1">
      <alignment horizontal="right" vertical="top" wrapText="1"/>
      <protection hidden="1"/>
    </xf>
    <xf numFmtId="41" fontId="4" fillId="0" borderId="0" xfId="0" applyNumberFormat="1" applyFont="1" applyFill="1" applyAlignment="1" applyProtection="1">
      <alignment/>
      <protection hidden="1"/>
    </xf>
    <xf numFmtId="0" fontId="3" fillId="0" borderId="12" xfId="0" applyFont="1" applyFill="1" applyBorder="1" applyAlignment="1" applyProtection="1">
      <alignment horizontal="left" vertical="top" wrapText="1"/>
      <protection hidden="1"/>
    </xf>
    <xf numFmtId="0" fontId="3" fillId="0" borderId="67" xfId="0" applyFont="1" applyFill="1" applyBorder="1" applyAlignment="1" applyProtection="1">
      <alignment horizontal="left" vertical="top" wrapText="1" indent="1"/>
      <protection hidden="1"/>
    </xf>
    <xf numFmtId="0" fontId="3" fillId="0" borderId="13" xfId="0" applyFont="1" applyFill="1" applyBorder="1" applyAlignment="1" applyProtection="1">
      <alignment horizontal="center" vertical="top" wrapText="1"/>
      <protection hidden="1"/>
    </xf>
    <xf numFmtId="0" fontId="4" fillId="0" borderId="68" xfId="0" applyFont="1" applyFill="1" applyBorder="1" applyAlignment="1" applyProtection="1">
      <alignment horizontal="center" vertical="top" wrapText="1"/>
      <protection hidden="1"/>
    </xf>
    <xf numFmtId="0" fontId="5" fillId="0" borderId="14" xfId="0" applyFont="1" applyFill="1" applyBorder="1" applyAlignment="1" applyProtection="1">
      <alignment horizontal="center" vertical="top" wrapText="1"/>
      <protection hidden="1"/>
    </xf>
    <xf numFmtId="41" fontId="6" fillId="0" borderId="14" xfId="42" applyNumberFormat="1" applyFont="1" applyFill="1" applyBorder="1" applyAlignment="1" applyProtection="1">
      <alignment horizontal="right" vertical="top"/>
      <protection hidden="1"/>
    </xf>
    <xf numFmtId="41" fontId="3" fillId="0" borderId="13" xfId="42" applyNumberFormat="1" applyFont="1" applyFill="1" applyBorder="1" applyAlignment="1" applyProtection="1">
      <alignment horizontal="right" vertical="top" wrapText="1"/>
      <protection locked="0"/>
    </xf>
    <xf numFmtId="41" fontId="3" fillId="33" borderId="13" xfId="42" applyNumberFormat="1" applyFont="1" applyFill="1" applyBorder="1" applyAlignment="1" applyProtection="1">
      <alignment horizontal="right" vertical="top" wrapText="1"/>
      <protection locked="0"/>
    </xf>
    <xf numFmtId="41" fontId="3" fillId="33" borderId="40" xfId="42" applyNumberFormat="1" applyFont="1" applyFill="1" applyBorder="1" applyAlignment="1" applyProtection="1">
      <alignment horizontal="righ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hidden="1"/>
    </xf>
    <xf numFmtId="0" fontId="22" fillId="0" borderId="50" xfId="0" applyFont="1" applyFill="1" applyBorder="1" applyAlignment="1" applyProtection="1">
      <alignment horizontal="center" vertical="top" wrapText="1"/>
      <protection hidden="1"/>
    </xf>
    <xf numFmtId="41" fontId="23" fillId="0" borderId="50" xfId="42" applyNumberFormat="1" applyFont="1" applyFill="1" applyBorder="1" applyAlignment="1" applyProtection="1">
      <alignment horizontal="right" vertical="top"/>
      <protection hidden="1"/>
    </xf>
    <xf numFmtId="41" fontId="2" fillId="0" borderId="31" xfId="42" applyNumberFormat="1" applyFont="1" applyFill="1" applyBorder="1" applyAlignment="1" applyProtection="1">
      <alignment horizontal="right" vertical="top" wrapText="1"/>
      <protection hidden="1"/>
    </xf>
    <xf numFmtId="41" fontId="2" fillId="0" borderId="32" xfId="42" applyNumberFormat="1" applyFont="1" applyFill="1" applyBorder="1" applyAlignment="1" applyProtection="1">
      <alignment horizontal="righ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0" applyNumberFormat="1" applyFont="1" applyFill="1" applyBorder="1" applyAlignment="1" applyProtection="1">
      <alignment horizontal="right" vertical="top"/>
      <protection hidden="1"/>
    </xf>
    <xf numFmtId="41" fontId="3" fillId="0" borderId="0" xfId="0" applyNumberFormat="1" applyFont="1" applyFill="1" applyBorder="1" applyAlignment="1" applyProtection="1">
      <alignment horizontal="right" vertical="top" wrapText="1"/>
      <protection hidden="1"/>
    </xf>
    <xf numFmtId="41" fontId="3" fillId="0" borderId="10" xfId="42" applyNumberFormat="1" applyFont="1" applyFill="1" applyBorder="1" applyAlignment="1" applyProtection="1">
      <alignment horizontal="right" wrapText="1"/>
      <protection locked="0"/>
    </xf>
    <xf numFmtId="0" fontId="2" fillId="0" borderId="67" xfId="0" applyFont="1" applyFill="1" applyBorder="1" applyAlignment="1" applyProtection="1">
      <alignment horizontal="left" vertical="top" wrapText="1"/>
      <protection hidden="1"/>
    </xf>
    <xf numFmtId="41" fontId="3" fillId="0" borderId="40" xfId="42" applyNumberFormat="1" applyFont="1" applyFill="1" applyBorder="1" applyAlignment="1" applyProtection="1">
      <alignment horizontal="right" vertical="top" wrapText="1"/>
      <protection locked="0"/>
    </xf>
    <xf numFmtId="0" fontId="2" fillId="0" borderId="52" xfId="0" applyFont="1" applyFill="1" applyBorder="1" applyAlignment="1" applyProtection="1">
      <alignment horizontal="left" vertical="top" wrapText="1"/>
      <protection hidden="1"/>
    </xf>
    <xf numFmtId="0" fontId="2" fillId="0" borderId="44" xfId="0" applyFont="1" applyFill="1" applyBorder="1" applyAlignment="1" applyProtection="1">
      <alignment horizontal="center" vertical="top" wrapText="1"/>
      <protection hidden="1"/>
    </xf>
    <xf numFmtId="0" fontId="14" fillId="0" borderId="69" xfId="0" applyFont="1" applyFill="1" applyBorder="1" applyAlignment="1" applyProtection="1">
      <alignment horizontal="center" vertical="top" wrapText="1"/>
      <protection hidden="1"/>
    </xf>
    <xf numFmtId="0" fontId="22" fillId="0" borderId="42" xfId="0" applyFont="1" applyFill="1" applyBorder="1" applyAlignment="1" applyProtection="1">
      <alignment horizontal="center" vertical="top" wrapText="1"/>
      <protection hidden="1"/>
    </xf>
    <xf numFmtId="41" fontId="23" fillId="0" borderId="42" xfId="42" applyNumberFormat="1" applyFont="1" applyFill="1" applyBorder="1" applyAlignment="1" applyProtection="1">
      <alignment horizontal="right" vertical="top"/>
      <protection hidden="1"/>
    </xf>
    <xf numFmtId="41" fontId="2" fillId="0" borderId="44" xfId="42" applyNumberFormat="1" applyFont="1" applyFill="1" applyBorder="1" applyAlignment="1" applyProtection="1">
      <alignment horizontal="right" vertical="top" wrapText="1"/>
      <protection hidden="1"/>
    </xf>
    <xf numFmtId="41" fontId="2" fillId="0" borderId="45" xfId="42" applyNumberFormat="1" applyFont="1" applyFill="1" applyBorder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>
      <alignment horizontal="left" vertical="top"/>
      <protection locked="0"/>
    </xf>
    <xf numFmtId="41" fontId="3" fillId="0" borderId="10" xfId="42" applyNumberFormat="1" applyFont="1" applyFill="1" applyBorder="1" applyAlignment="1" applyProtection="1">
      <alignment horizontal="justify" vertical="top" wrapText="1"/>
      <protection locked="0"/>
    </xf>
    <xf numFmtId="41" fontId="3" fillId="0" borderId="11" xfId="42" applyNumberFormat="1" applyFont="1" applyFill="1" applyBorder="1" applyAlignment="1" applyProtection="1">
      <alignment horizontal="justify" vertical="top" wrapText="1"/>
      <protection locked="0"/>
    </xf>
    <xf numFmtId="41" fontId="2" fillId="0" borderId="31" xfId="42" applyNumberFormat="1" applyFont="1" applyFill="1" applyBorder="1" applyAlignment="1" applyProtection="1">
      <alignment horizontal="justify" vertical="top" wrapText="1"/>
      <protection locked="0"/>
    </xf>
    <xf numFmtId="41" fontId="2" fillId="0" borderId="32" xfId="42" applyNumberFormat="1" applyFont="1" applyFill="1" applyBorder="1" applyAlignment="1" applyProtection="1">
      <alignment horizontal="justify" vertical="top" wrapText="1"/>
      <protection locked="0"/>
    </xf>
    <xf numFmtId="41" fontId="3" fillId="0" borderId="10" xfId="42" applyNumberFormat="1" applyFont="1" applyFill="1" applyBorder="1" applyAlignment="1" applyProtection="1">
      <alignment horizontal="justify" wrapText="1"/>
      <protection locked="0"/>
    </xf>
    <xf numFmtId="41" fontId="3" fillId="0" borderId="11" xfId="42" applyNumberFormat="1" applyFont="1" applyFill="1" applyBorder="1" applyAlignment="1" applyProtection="1">
      <alignment horizontal="justify" wrapText="1"/>
      <protection locked="0"/>
    </xf>
    <xf numFmtId="41" fontId="2" fillId="0" borderId="10" xfId="42" applyNumberFormat="1" applyFont="1" applyFill="1" applyBorder="1" applyAlignment="1" applyProtection="1">
      <alignment horizontal="justify" wrapText="1"/>
      <protection locked="0"/>
    </xf>
    <xf numFmtId="41" fontId="2" fillId="0" borderId="11" xfId="42" applyNumberFormat="1" applyFont="1" applyFill="1" applyBorder="1" applyAlignment="1" applyProtection="1">
      <alignment horizontal="justify" wrapText="1"/>
      <protection locked="0"/>
    </xf>
    <xf numFmtId="41" fontId="3" fillId="0" borderId="11" xfId="42" applyNumberFormat="1" applyFont="1" applyFill="1" applyBorder="1" applyAlignment="1" applyProtection="1">
      <alignment horizontal="right" wrapText="1"/>
      <protection locked="0"/>
    </xf>
    <xf numFmtId="41" fontId="3" fillId="0" borderId="13" xfId="42" applyNumberFormat="1" applyFont="1" applyFill="1" applyBorder="1" applyAlignment="1" applyProtection="1">
      <alignment horizontal="right" wrapText="1"/>
      <protection locked="0"/>
    </xf>
    <xf numFmtId="41" fontId="3" fillId="0" borderId="40" xfId="42" applyNumberFormat="1" applyFont="1" applyFill="1" applyBorder="1" applyAlignment="1" applyProtection="1">
      <alignment horizontal="right" wrapText="1"/>
      <protection locked="0"/>
    </xf>
    <xf numFmtId="41" fontId="3" fillId="0" borderId="31" xfId="42" applyNumberFormat="1" applyFont="1" applyFill="1" applyBorder="1" applyAlignment="1" applyProtection="1">
      <alignment horizontal="right" wrapText="1"/>
      <protection locked="0"/>
    </xf>
    <xf numFmtId="41" fontId="3" fillId="0" borderId="32" xfId="42" applyNumberFormat="1" applyFont="1" applyFill="1" applyBorder="1" applyAlignment="1" applyProtection="1">
      <alignment horizontal="right" wrapText="1"/>
      <protection locked="0"/>
    </xf>
    <xf numFmtId="41" fontId="3" fillId="0" borderId="10" xfId="42" applyNumberFormat="1" applyFont="1" applyFill="1" applyBorder="1" applyAlignment="1" applyProtection="1">
      <alignment horizontal="right"/>
      <protection locked="0"/>
    </xf>
    <xf numFmtId="41" fontId="3" fillId="0" borderId="11" xfId="42" applyNumberFormat="1" applyFont="1" applyFill="1" applyBorder="1" applyAlignment="1" applyProtection="1">
      <alignment horizontal="right"/>
      <protection locked="0"/>
    </xf>
    <xf numFmtId="41" fontId="3" fillId="0" borderId="13" xfId="42" applyNumberFormat="1" applyFont="1" applyFill="1" applyBorder="1" applyAlignment="1" applyProtection="1">
      <alignment horizontal="right"/>
      <protection locked="0"/>
    </xf>
    <xf numFmtId="41" fontId="3" fillId="0" borderId="40" xfId="42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 horizontal="right"/>
      <protection hidden="1"/>
    </xf>
    <xf numFmtId="0" fontId="19" fillId="0" borderId="0" xfId="0" applyFont="1" applyFill="1" applyAlignment="1" applyProtection="1">
      <alignment horizontal="left" indent="4"/>
      <protection hidden="1"/>
    </xf>
    <xf numFmtId="0" fontId="7" fillId="0" borderId="0" xfId="0" applyFont="1" applyFill="1" applyAlignment="1" applyProtection="1">
      <alignment/>
      <protection hidden="1"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1" fontId="19" fillId="0" borderId="0" xfId="0" applyNumberFormat="1" applyFont="1" applyFill="1" applyAlignment="1" applyProtection="1">
      <alignment horizontal="right"/>
      <protection hidden="1"/>
    </xf>
    <xf numFmtId="41" fontId="10" fillId="0" borderId="70" xfId="42" applyNumberFormat="1" applyFont="1" applyFill="1" applyBorder="1" applyAlignment="1" applyProtection="1">
      <alignment horizontal="right" vertical="top" wrapText="1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42" applyNumberFormat="1" applyFont="1" applyFill="1" applyAlignment="1" applyProtection="1">
      <alignment horizontal="right" vertical="top" wrapText="1"/>
      <protection locked="0"/>
    </xf>
    <xf numFmtId="41" fontId="3" fillId="0" borderId="14" xfId="42" applyNumberFormat="1" applyFont="1" applyFill="1" applyBorder="1" applyAlignment="1" applyProtection="1">
      <alignment horizontal="right" vertical="top" wrapText="1"/>
      <protection locked="0"/>
    </xf>
    <xf numFmtId="10" fontId="3" fillId="0" borderId="0" xfId="42" applyNumberFormat="1" applyFont="1" applyFill="1" applyAlignment="1" applyProtection="1">
      <alignment horizontal="right" vertical="top" wrapText="1"/>
      <protection locked="0"/>
    </xf>
    <xf numFmtId="41" fontId="3" fillId="0" borderId="0" xfId="42" applyNumberFormat="1" applyFont="1" applyFill="1" applyAlignment="1" applyProtection="1">
      <alignment horizontal="right" wrapText="1"/>
      <protection locked="0"/>
    </xf>
    <xf numFmtId="41" fontId="3" fillId="0" borderId="0" xfId="42" applyNumberFormat="1" applyFont="1" applyFill="1" applyAlignment="1" applyProtection="1">
      <alignment horizontal="left" vertical="top" wrapText="1"/>
      <protection locked="0"/>
    </xf>
    <xf numFmtId="0" fontId="3" fillId="0" borderId="0" xfId="60" applyNumberFormat="1" applyFont="1" applyAlignment="1" applyProtection="1">
      <alignment horizontal="center"/>
      <protection hidden="1"/>
    </xf>
    <xf numFmtId="10" fontId="3" fillId="0" borderId="0" xfId="6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57" applyFont="1" applyFill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3" fillId="0" borderId="0" xfId="60" applyNumberFormat="1" applyFont="1" applyFill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left" vertical="center"/>
      <protection hidden="1"/>
    </xf>
    <xf numFmtId="0" fontId="25" fillId="0" borderId="29" xfId="60" applyNumberFormat="1" applyFont="1" applyFill="1" applyBorder="1" applyAlignment="1" applyProtection="1">
      <alignment horizontal="center" wrapText="1"/>
      <protection hidden="1"/>
    </xf>
    <xf numFmtId="41" fontId="25" fillId="0" borderId="29" xfId="42" applyNumberFormat="1" applyFont="1" applyFill="1" applyBorder="1" applyAlignment="1" applyProtection="1">
      <alignment horizontal="right" wrapText="1"/>
      <protection hidden="1"/>
    </xf>
    <xf numFmtId="10" fontId="25" fillId="0" borderId="36" xfId="60" applyNumberFormat="1" applyFont="1" applyFill="1" applyBorder="1" applyAlignment="1" applyProtection="1">
      <alignment horizontal="right" wrapText="1"/>
      <protection hidden="1"/>
    </xf>
    <xf numFmtId="0" fontId="14" fillId="0" borderId="12" xfId="0" applyFont="1" applyBorder="1" applyAlignment="1" applyProtection="1">
      <alignment/>
      <protection hidden="1"/>
    </xf>
    <xf numFmtId="0" fontId="3" fillId="0" borderId="10" xfId="60" applyNumberFormat="1" applyFont="1" applyBorder="1" applyAlignment="1" applyProtection="1">
      <alignment horizontal="center"/>
      <protection hidden="1"/>
    </xf>
    <xf numFmtId="41" fontId="3" fillId="0" borderId="10" xfId="0" applyNumberFormat="1" applyFont="1" applyFill="1" applyBorder="1" applyAlignment="1" applyProtection="1">
      <alignment/>
      <protection hidden="1"/>
    </xf>
    <xf numFmtId="10" fontId="3" fillId="0" borderId="11" xfId="60" applyNumberFormat="1" applyFont="1" applyBorder="1" applyAlignment="1" applyProtection="1">
      <alignment/>
      <protection hidden="1"/>
    </xf>
    <xf numFmtId="0" fontId="3" fillId="0" borderId="12" xfId="0" applyFont="1" applyBorder="1" applyAlignment="1" applyProtection="1" quotePrefix="1">
      <alignment/>
      <protection hidden="1"/>
    </xf>
    <xf numFmtId="43" fontId="3" fillId="0" borderId="10" xfId="42" applyFont="1" applyFill="1" applyBorder="1" applyAlignment="1" applyProtection="1">
      <alignment/>
      <protection hidden="1"/>
    </xf>
    <xf numFmtId="43" fontId="3" fillId="0" borderId="11" xfId="42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30" xfId="0" applyFont="1" applyBorder="1" applyAlignment="1" applyProtection="1" quotePrefix="1">
      <alignment/>
      <protection hidden="1"/>
    </xf>
    <xf numFmtId="0" fontId="3" fillId="0" borderId="31" xfId="60" applyNumberFormat="1" applyFont="1" applyBorder="1" applyAlignment="1" applyProtection="1">
      <alignment horizontal="center"/>
      <protection hidden="1"/>
    </xf>
    <xf numFmtId="43" fontId="3" fillId="0" borderId="31" xfId="42" applyFont="1" applyFill="1" applyBorder="1" applyAlignment="1" applyProtection="1">
      <alignment/>
      <protection hidden="1"/>
    </xf>
    <xf numFmtId="43" fontId="3" fillId="0" borderId="32" xfId="42" applyFont="1" applyBorder="1" applyAlignment="1" applyProtection="1">
      <alignment/>
      <protection hidden="1"/>
    </xf>
    <xf numFmtId="41" fontId="2" fillId="0" borderId="40" xfId="42" applyNumberFormat="1" applyFont="1" applyFill="1" applyBorder="1" applyAlignment="1" applyProtection="1">
      <alignment horizontal="right" vertical="top" wrapText="1"/>
      <protection locked="0"/>
    </xf>
    <xf numFmtId="175" fontId="3" fillId="0" borderId="0" xfId="42" applyNumberFormat="1" applyFont="1" applyFill="1" applyAlignment="1" applyProtection="1">
      <alignment/>
      <protection hidden="1"/>
    </xf>
    <xf numFmtId="0" fontId="14" fillId="0" borderId="33" xfId="0" applyFont="1" applyFill="1" applyBorder="1" applyAlignment="1" applyProtection="1">
      <alignment horizontal="left" vertical="center" wrapText="1"/>
      <protection hidden="1"/>
    </xf>
    <xf numFmtId="41" fontId="14" fillId="0" borderId="29" xfId="0" applyNumberFormat="1" applyFont="1" applyFill="1" applyBorder="1" applyAlignment="1" applyProtection="1">
      <alignment horizontal="right" vertical="center"/>
      <protection hidden="1"/>
    </xf>
    <xf numFmtId="0" fontId="4" fillId="0" borderId="64" xfId="0" applyFont="1" applyFill="1" applyBorder="1" applyAlignment="1" applyProtection="1">
      <alignment horizontal="justify" vertical="top" wrapText="1"/>
      <protection hidden="1"/>
    </xf>
    <xf numFmtId="0" fontId="5" fillId="0" borderId="0" xfId="0" applyFont="1" applyFill="1" applyBorder="1" applyAlignment="1" applyProtection="1">
      <alignment horizontal="justify" vertical="top" wrapText="1"/>
      <protection hidden="1"/>
    </xf>
    <xf numFmtId="0" fontId="3" fillId="0" borderId="49" xfId="0" applyFont="1" applyFill="1" applyBorder="1" applyAlignment="1" applyProtection="1">
      <alignment horizontal="left" vertical="top" wrapText="1"/>
      <protection hidden="1"/>
    </xf>
    <xf numFmtId="0" fontId="4" fillId="0" borderId="66" xfId="0" applyFont="1" applyFill="1" applyBorder="1" applyAlignment="1" applyProtection="1">
      <alignment horizontal="justify" vertical="top" wrapText="1"/>
      <protection hidden="1"/>
    </xf>
    <xf numFmtId="0" fontId="5" fillId="0" borderId="50" xfId="0" applyFont="1" applyFill="1" applyBorder="1" applyAlignment="1" applyProtection="1">
      <alignment horizontal="justify" vertical="top" wrapText="1"/>
      <protection hidden="1"/>
    </xf>
    <xf numFmtId="41" fontId="6" fillId="0" borderId="50" xfId="42" applyNumberFormat="1" applyFont="1" applyFill="1" applyBorder="1" applyAlignment="1" applyProtection="1">
      <alignment horizontal="right" vertical="top"/>
      <protection hidden="1"/>
    </xf>
    <xf numFmtId="41" fontId="3" fillId="0" borderId="31" xfId="42" applyNumberFormat="1" applyFont="1" applyFill="1" applyBorder="1" applyAlignment="1" applyProtection="1">
      <alignment horizontal="right" vertical="top" wrapText="1"/>
      <protection hidden="1"/>
    </xf>
    <xf numFmtId="41" fontId="3" fillId="0" borderId="32" xfId="42" applyNumberFormat="1" applyFont="1" applyFill="1" applyBorder="1" applyAlignment="1" applyProtection="1">
      <alignment horizontal="right" vertical="top" wrapText="1"/>
      <protection hidden="1"/>
    </xf>
    <xf numFmtId="41" fontId="2" fillId="0" borderId="64" xfId="0" applyNumberFormat="1" applyFont="1" applyFill="1" applyBorder="1" applyAlignment="1" applyProtection="1">
      <alignment horizontal="justify" wrapText="1"/>
      <protection hidden="1"/>
    </xf>
    <xf numFmtId="10" fontId="3" fillId="0" borderId="0" xfId="60" applyNumberFormat="1" applyFont="1" applyFill="1" applyAlignment="1" applyProtection="1">
      <alignment/>
      <protection hidden="1"/>
    </xf>
    <xf numFmtId="10" fontId="3" fillId="0" borderId="0" xfId="60" applyNumberFormat="1" applyFont="1" applyFill="1" applyAlignment="1" applyProtection="1">
      <alignment horizontal="right"/>
      <protection hidden="1"/>
    </xf>
    <xf numFmtId="10" fontId="25" fillId="0" borderId="65" xfId="60" applyNumberFormat="1" applyFont="1" applyFill="1" applyBorder="1" applyAlignment="1" applyProtection="1">
      <alignment horizontal="right" wrapText="1"/>
      <protection hidden="1"/>
    </xf>
    <xf numFmtId="0" fontId="24" fillId="0" borderId="12" xfId="53" applyFont="1" applyFill="1" applyBorder="1" applyAlignment="1" applyProtection="1">
      <alignment/>
      <protection hidden="1"/>
    </xf>
    <xf numFmtId="10" fontId="3" fillId="0" borderId="64" xfId="60" applyNumberFormat="1" applyFont="1" applyFill="1" applyBorder="1" applyAlignment="1" applyProtection="1">
      <alignment/>
      <protection hidden="1"/>
    </xf>
    <xf numFmtId="10" fontId="3" fillId="0" borderId="11" xfId="60" applyNumberFormat="1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 quotePrefix="1">
      <alignment/>
      <protection hidden="1"/>
    </xf>
    <xf numFmtId="41" fontId="3" fillId="0" borderId="10" xfId="0" applyNumberFormat="1" applyFont="1" applyFill="1" applyBorder="1" applyAlignment="1" applyProtection="1">
      <alignment/>
      <protection locked="0"/>
    </xf>
    <xf numFmtId="0" fontId="2" fillId="0" borderId="53" xfId="0" applyFont="1" applyFill="1" applyBorder="1" applyAlignment="1" applyProtection="1">
      <alignment/>
      <protection hidden="1"/>
    </xf>
    <xf numFmtId="41" fontId="2" fillId="0" borderId="15" xfId="0" applyNumberFormat="1" applyFont="1" applyFill="1" applyBorder="1" applyAlignment="1" applyProtection="1">
      <alignment/>
      <protection hidden="1"/>
    </xf>
    <xf numFmtId="10" fontId="2" fillId="0" borderId="71" xfId="60" applyNumberFormat="1" applyFont="1" applyFill="1" applyBorder="1" applyAlignment="1" applyProtection="1">
      <alignment/>
      <protection hidden="1"/>
    </xf>
    <xf numFmtId="10" fontId="2" fillId="0" borderId="16" xfId="60" applyNumberFormat="1" applyFont="1" applyFill="1" applyBorder="1" applyAlignment="1" applyProtection="1">
      <alignment/>
      <protection hidden="1"/>
    </xf>
    <xf numFmtId="0" fontId="14" fillId="0" borderId="12" xfId="0" applyFont="1" applyFill="1" applyBorder="1" applyAlignment="1" applyProtection="1">
      <alignment/>
      <protection hidden="1"/>
    </xf>
    <xf numFmtId="10" fontId="3" fillId="0" borderId="10" xfId="60" applyNumberFormat="1" applyFont="1" applyFill="1" applyBorder="1" applyAlignment="1" applyProtection="1">
      <alignment/>
      <protection hidden="1"/>
    </xf>
    <xf numFmtId="0" fontId="2" fillId="0" borderId="52" xfId="0" applyFont="1" applyFill="1" applyBorder="1" applyAlignment="1" applyProtection="1">
      <alignment/>
      <protection hidden="1"/>
    </xf>
    <xf numFmtId="10" fontId="2" fillId="0" borderId="44" xfId="60" applyNumberFormat="1" applyFont="1" applyFill="1" applyBorder="1" applyAlignment="1" applyProtection="1">
      <alignment/>
      <protection hidden="1"/>
    </xf>
    <xf numFmtId="10" fontId="2" fillId="0" borderId="69" xfId="60" applyNumberFormat="1" applyFont="1" applyFill="1" applyBorder="1" applyAlignment="1" applyProtection="1">
      <alignment/>
      <protection hidden="1"/>
    </xf>
    <xf numFmtId="10" fontId="2" fillId="0" borderId="45" xfId="6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41" fontId="7" fillId="0" borderId="0" xfId="0" applyNumberFormat="1" applyFont="1" applyFill="1" applyBorder="1" applyAlignment="1" applyProtection="1">
      <alignment/>
      <protection hidden="1"/>
    </xf>
    <xf numFmtId="10" fontId="7" fillId="0" borderId="0" xfId="60" applyNumberFormat="1" applyFont="1" applyFill="1" applyBorder="1" applyAlignment="1" applyProtection="1">
      <alignment/>
      <protection hidden="1"/>
    </xf>
    <xf numFmtId="0" fontId="3" fillId="0" borderId="12" xfId="53" applyFont="1" applyFill="1" applyBorder="1" applyAlignment="1" applyProtection="1">
      <alignment horizontal="left" vertical="top" wrapText="1" indent="1"/>
      <protection hidden="1"/>
    </xf>
    <xf numFmtId="0" fontId="2" fillId="0" borderId="12" xfId="53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left" vertical="top" wrapText="1" indent="1"/>
      <protection hidden="1"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41" fontId="7" fillId="0" borderId="10" xfId="42" applyNumberFormat="1" applyFont="1" applyFill="1" applyBorder="1" applyAlignment="1" applyProtection="1">
      <alignment horizontal="right" vertical="top" wrapText="1"/>
      <protection locked="0"/>
    </xf>
    <xf numFmtId="41" fontId="7" fillId="0" borderId="11" xfId="42" applyNumberFormat="1" applyFont="1" applyFill="1" applyBorder="1" applyAlignment="1" applyProtection="1">
      <alignment horizontal="right" vertical="top" wrapText="1"/>
      <protection locked="0"/>
    </xf>
    <xf numFmtId="0" fontId="7" fillId="0" borderId="12" xfId="53" applyFont="1" applyFill="1" applyBorder="1" applyAlignment="1" applyProtection="1">
      <alignment horizontal="left" vertical="top" wrapText="1" indent="1"/>
      <protection hidden="1"/>
    </xf>
    <xf numFmtId="0" fontId="19" fillId="0" borderId="64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Fill="1" applyBorder="1" applyAlignment="1" applyProtection="1">
      <alignment horizontal="center" vertical="top" wrapText="1"/>
      <protection hidden="1"/>
    </xf>
    <xf numFmtId="41" fontId="7" fillId="0" borderId="0" xfId="42" applyNumberFormat="1" applyFont="1" applyFill="1" applyBorder="1" applyAlignment="1" applyProtection="1">
      <alignment horizontal="right" vertical="top"/>
      <protection hidden="1"/>
    </xf>
    <xf numFmtId="41" fontId="7" fillId="0" borderId="10" xfId="42" applyNumberFormat="1" applyFont="1" applyFill="1" applyBorder="1" applyAlignment="1" applyProtection="1">
      <alignment horizontal="right" vertical="top" wrapText="1"/>
      <protection hidden="1"/>
    </xf>
    <xf numFmtId="41" fontId="7" fillId="0" borderId="11" xfId="42" applyNumberFormat="1" applyFont="1" applyFill="1" applyBorder="1" applyAlignment="1" applyProtection="1">
      <alignment horizontal="right" vertical="top" wrapText="1"/>
      <protection hidden="1"/>
    </xf>
    <xf numFmtId="0" fontId="2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68" xfId="0" applyFont="1" applyFill="1" applyBorder="1" applyAlignment="1" applyProtection="1">
      <alignment horizontal="center" vertical="top" wrapText="1"/>
      <protection hidden="1"/>
    </xf>
    <xf numFmtId="0" fontId="22" fillId="0" borderId="14" xfId="0" applyFont="1" applyFill="1" applyBorder="1" applyAlignment="1" applyProtection="1">
      <alignment horizontal="center" vertical="top" wrapText="1"/>
      <protection hidden="1"/>
    </xf>
    <xf numFmtId="41" fontId="23" fillId="0" borderId="14" xfId="42" applyNumberFormat="1" applyFont="1" applyFill="1" applyBorder="1" applyAlignment="1" applyProtection="1">
      <alignment horizontal="right" vertical="top"/>
      <protection hidden="1"/>
    </xf>
    <xf numFmtId="41" fontId="2" fillId="0" borderId="72" xfId="42" applyNumberFormat="1" applyFont="1" applyFill="1" applyBorder="1" applyAlignment="1" applyProtection="1">
      <alignment horizontal="right" vertical="top" wrapText="1"/>
      <protection hidden="1"/>
    </xf>
    <xf numFmtId="0" fontId="4" fillId="0" borderId="64" xfId="0" applyFont="1" applyFill="1" applyBorder="1" applyAlignment="1" applyProtection="1" quotePrefix="1">
      <alignment horizontal="center" vertical="top" wrapText="1"/>
      <protection hidden="1"/>
    </xf>
    <xf numFmtId="0" fontId="3" fillId="0" borderId="12" xfId="53" applyFont="1" applyFill="1" applyBorder="1" applyAlignment="1" applyProtection="1">
      <alignment horizontal="justify" vertical="top" wrapText="1"/>
      <protection hidden="1"/>
    </xf>
    <xf numFmtId="41" fontId="16" fillId="0" borderId="19" xfId="42" applyNumberFormat="1" applyFont="1" applyFill="1" applyBorder="1" applyAlignment="1" applyProtection="1">
      <alignment horizontal="justify" vertical="top" wrapText="1"/>
      <protection hidden="1"/>
    </xf>
    <xf numFmtId="0" fontId="17" fillId="0" borderId="73" xfId="53" applyFont="1" applyFill="1" applyBorder="1" applyAlignment="1" applyProtection="1">
      <alignment horizontal="justify" vertical="top" wrapText="1"/>
      <protection hidden="1"/>
    </xf>
    <xf numFmtId="0" fontId="17" fillId="0" borderId="21" xfId="53" applyFont="1" applyFill="1" applyBorder="1" applyAlignment="1" applyProtection="1">
      <alignment horizontal="justify" vertical="top" wrapText="1"/>
      <protection hidden="1"/>
    </xf>
    <xf numFmtId="41" fontId="16" fillId="0" borderId="20" xfId="42" applyNumberFormat="1" applyFont="1" applyFill="1" applyBorder="1" applyAlignment="1" applyProtection="1">
      <alignment horizontal="justify" vertical="top" wrapText="1"/>
      <protection hidden="1"/>
    </xf>
    <xf numFmtId="0" fontId="9" fillId="0" borderId="0" xfId="0" applyFont="1" applyFill="1" applyAlignment="1" applyProtection="1">
      <alignment horizontal="left" vertical="top" indent="6"/>
      <protection hidden="1"/>
    </xf>
    <xf numFmtId="0" fontId="3" fillId="0" borderId="0" xfId="0" applyFont="1" applyFill="1" applyAlignment="1" applyProtection="1">
      <alignment horizontal="left" vertical="top" indent="6"/>
      <protection hidden="1"/>
    </xf>
    <xf numFmtId="167" fontId="7" fillId="0" borderId="0" xfId="0" applyNumberFormat="1" applyFont="1" applyFill="1" applyBorder="1" applyAlignment="1" applyProtection="1">
      <alignment horizontal="center"/>
      <protection hidden="1"/>
    </xf>
    <xf numFmtId="49" fontId="9" fillId="0" borderId="0" xfId="0" applyNumberFormat="1" applyFont="1" applyFill="1" applyAlignment="1" applyProtection="1">
      <alignment horizontal="left" indent="6"/>
      <protection hidden="1"/>
    </xf>
    <xf numFmtId="41" fontId="23" fillId="0" borderId="0" xfId="0" applyNumberFormat="1" applyFont="1" applyFill="1" applyBorder="1" applyAlignment="1" applyProtection="1">
      <alignment horizontal="right"/>
      <protection hidden="1"/>
    </xf>
    <xf numFmtId="41" fontId="14" fillId="0" borderId="64" xfId="42" applyNumberFormat="1" applyFont="1" applyFill="1" applyBorder="1" applyAlignment="1" applyProtection="1">
      <alignment horizontal="justify" wrapText="1"/>
      <protection hidden="1"/>
    </xf>
    <xf numFmtId="41" fontId="3" fillId="0" borderId="64" xfId="42" applyNumberFormat="1" applyFont="1" applyFill="1" applyBorder="1" applyAlignment="1" applyProtection="1">
      <alignment horizontal="justify" wrapText="1"/>
      <protection hidden="1"/>
    </xf>
    <xf numFmtId="41" fontId="3" fillId="0" borderId="64" xfId="42" applyNumberFormat="1" applyFont="1" applyFill="1" applyBorder="1" applyAlignment="1" applyProtection="1">
      <alignment horizontal="justify" wrapText="1"/>
      <protection locked="0"/>
    </xf>
    <xf numFmtId="41" fontId="2" fillId="0" borderId="64" xfId="42" applyNumberFormat="1" applyFont="1" applyFill="1" applyBorder="1" applyAlignment="1" applyProtection="1">
      <alignment horizontal="justify" wrapText="1"/>
      <protection hidden="1"/>
    </xf>
    <xf numFmtId="41" fontId="2" fillId="0" borderId="64" xfId="42" applyNumberFormat="1" applyFont="1" applyFill="1" applyBorder="1" applyAlignment="1" applyProtection="1">
      <alignment horizontal="justify" wrapText="1"/>
      <protection locked="0"/>
    </xf>
    <xf numFmtId="41" fontId="2" fillId="0" borderId="66" xfId="42" applyNumberFormat="1" applyFont="1" applyFill="1" applyBorder="1" applyAlignment="1" applyProtection="1">
      <alignment horizontal="justify" wrapText="1"/>
      <protection hidden="1"/>
    </xf>
    <xf numFmtId="41" fontId="14" fillId="0" borderId="29" xfId="0" applyNumberFormat="1" applyFont="1" applyFill="1" applyBorder="1" applyAlignment="1" applyProtection="1">
      <alignment horizontal="center" vertical="center" wrapText="1"/>
      <protection hidden="1"/>
    </xf>
    <xf numFmtId="41" fontId="2" fillId="0" borderId="72" xfId="0" applyNumberFormat="1" applyFont="1" applyFill="1" applyBorder="1" applyAlignment="1" applyProtection="1">
      <alignment horizontal="justify" wrapText="1"/>
      <protection hidden="1"/>
    </xf>
    <xf numFmtId="43" fontId="7" fillId="0" borderId="0" xfId="42" applyFont="1" applyFill="1" applyBorder="1" applyAlignment="1" applyProtection="1">
      <alignment horizontal="right"/>
      <protection hidden="1"/>
    </xf>
    <xf numFmtId="41" fontId="2" fillId="0" borderId="74" xfId="0" applyNumberFormat="1" applyFont="1" applyFill="1" applyBorder="1" applyAlignment="1" applyProtection="1">
      <alignment horizontal="right" vertical="top" wrapText="1"/>
      <protection hidden="1"/>
    </xf>
    <xf numFmtId="41" fontId="2" fillId="0" borderId="74" xfId="42" applyNumberFormat="1" applyFont="1" applyFill="1" applyBorder="1" applyAlignment="1" applyProtection="1">
      <alignment horizontal="right" vertical="top" wrapText="1"/>
      <protection hidden="1"/>
    </xf>
    <xf numFmtId="41" fontId="2" fillId="0" borderId="10" xfId="42" applyNumberFormat="1" applyFont="1" applyFill="1" applyBorder="1" applyAlignment="1" applyProtection="1">
      <alignment horizontal="right" vertical="top" wrapText="1"/>
      <protection locked="0"/>
    </xf>
    <xf numFmtId="2" fontId="3" fillId="0" borderId="0" xfId="0" applyNumberFormat="1" applyFont="1" applyAlignment="1" applyProtection="1">
      <alignment/>
      <protection hidden="1"/>
    </xf>
    <xf numFmtId="43" fontId="3" fillId="0" borderId="0" xfId="0" applyNumberFormat="1" applyFont="1" applyAlignment="1" applyProtection="1">
      <alignment/>
      <protection hidden="1"/>
    </xf>
    <xf numFmtId="41" fontId="29" fillId="0" borderId="15" xfId="0" applyNumberFormat="1" applyFont="1" applyFill="1" applyBorder="1" applyAlignment="1" applyProtection="1">
      <alignment horizontal="center" vertical="center" wrapText="1"/>
      <protection hidden="1"/>
    </xf>
    <xf numFmtId="41" fontId="30" fillId="0" borderId="17" xfId="42" applyNumberFormat="1" applyFont="1" applyFill="1" applyBorder="1" applyAlignment="1" applyProtection="1">
      <alignment horizontal="justify" vertical="top" wrapText="1"/>
      <protection hidden="1"/>
    </xf>
    <xf numFmtId="41" fontId="30" fillId="0" borderId="19" xfId="42" applyNumberFormat="1" applyFont="1" applyFill="1" applyBorder="1" applyAlignment="1" applyProtection="1">
      <alignment horizontal="justify" vertical="top" wrapText="1"/>
      <protection hidden="1"/>
    </xf>
    <xf numFmtId="41" fontId="31" fillId="0" borderId="19" xfId="42" applyNumberFormat="1" applyFont="1" applyFill="1" applyBorder="1" applyAlignment="1" applyProtection="1">
      <alignment horizontal="justify" vertical="top" wrapText="1"/>
      <protection hidden="1"/>
    </xf>
    <xf numFmtId="41" fontId="32" fillId="0" borderId="19" xfId="42" applyNumberFormat="1" applyFont="1" applyFill="1" applyBorder="1" applyAlignment="1" applyProtection="1">
      <alignment horizontal="justify" vertical="top" wrapText="1"/>
      <protection hidden="1"/>
    </xf>
    <xf numFmtId="41" fontId="31" fillId="0" borderId="23" xfId="42" applyNumberFormat="1" applyFont="1" applyFill="1" applyBorder="1" applyAlignment="1" applyProtection="1">
      <alignment horizontal="justify" vertical="top" wrapText="1"/>
      <protection hidden="1"/>
    </xf>
    <xf numFmtId="41" fontId="31" fillId="0" borderId="26" xfId="42" applyNumberFormat="1" applyFont="1" applyFill="1" applyBorder="1" applyAlignment="1" applyProtection="1">
      <alignment horizontal="justify" vertical="top" wrapText="1"/>
      <protection locked="0"/>
    </xf>
    <xf numFmtId="167" fontId="3" fillId="0" borderId="0" xfId="0" applyNumberFormat="1" applyFont="1" applyFill="1" applyBorder="1" applyAlignment="1" applyProtection="1">
      <alignment horizontal="center"/>
      <protection hidden="1"/>
    </xf>
    <xf numFmtId="41" fontId="9" fillId="0" borderId="0" xfId="0" applyNumberFormat="1" applyFont="1" applyFill="1" applyAlignment="1" applyProtection="1">
      <alignment horizontal="right"/>
      <protection hidden="1"/>
    </xf>
    <xf numFmtId="0" fontId="3" fillId="0" borderId="46" xfId="0" applyFont="1" applyBorder="1" applyAlignment="1" quotePrefix="1">
      <alignment horizontal="left" indent="1"/>
    </xf>
    <xf numFmtId="2" fontId="3" fillId="0" borderId="0" xfId="0" applyNumberFormat="1" applyFont="1" applyFill="1" applyAlignment="1" applyProtection="1">
      <alignment/>
      <protection hidden="1"/>
    </xf>
    <xf numFmtId="167" fontId="3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Border="1" applyAlignment="1">
      <alignment horizontal="justify" wrapText="1"/>
    </xf>
    <xf numFmtId="0" fontId="8" fillId="0" borderId="0" xfId="0" applyFont="1" applyFill="1" applyAlignment="1" applyProtection="1">
      <alignment horizontal="center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49" fontId="9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top"/>
      <protection hidden="1"/>
    </xf>
    <xf numFmtId="0" fontId="14" fillId="0" borderId="0" xfId="0" applyFont="1" applyFill="1" applyAlignment="1" applyProtection="1">
      <alignment horizontal="center" vertical="top"/>
      <protection hidden="1"/>
    </xf>
    <xf numFmtId="0" fontId="15" fillId="0" borderId="75" xfId="0" applyFont="1" applyFill="1" applyBorder="1" applyAlignment="1" applyProtection="1">
      <alignment horizontal="center" vertical="center" wrapText="1"/>
      <protection hidden="1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0" fontId="15" fillId="0" borderId="76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41" fontId="15" fillId="0" borderId="29" xfId="0" applyNumberFormat="1" applyFont="1" applyFill="1" applyBorder="1" applyAlignment="1" applyProtection="1">
      <alignment horizontal="center" vertical="center" wrapText="1"/>
      <protection hidden="1"/>
    </xf>
    <xf numFmtId="41" fontId="15" fillId="0" borderId="36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inacafe Bien Hoa _ 2006 working FS_ 3004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\Ha%20(2008)\Bao%20cao%20tai%20chinh\2011\Quy%20II-2011\Z11%20-%20Vinaconex%20-%206T%202011%20-%20Cty%20co%20phan%20xay%20dung%20so%2012-Hop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Noi dung"/>
      <sheetName val="BCDKT"/>
      <sheetName val="BCKQKD"/>
      <sheetName val="Help_CF"/>
      <sheetName val="BCLCTT - GT"/>
      <sheetName val="BCLCTT - TT"/>
      <sheetName val="BCLCTT"/>
      <sheetName val="Thuyet minh"/>
      <sheetName val="Thuyet minh #"/>
      <sheetName val="CPTTNH"/>
      <sheetName val="CPTTDH"/>
      <sheetName val="Thue PT"/>
      <sheetName val="TSCD"/>
      <sheetName val="TSCDHH"/>
      <sheetName val="TSCDTTC"/>
      <sheetName val="TSCDVH"/>
      <sheetName val="BDS"/>
      <sheetName val="NTTC"/>
      <sheetName val="Von"/>
      <sheetName val="Help_Inter"/>
      <sheetName val="Dau tu"/>
      <sheetName val="Cong no 1"/>
      <sheetName val="Cong no 2"/>
      <sheetName val="Dthu nb 1"/>
      <sheetName val="Dthu nb 2"/>
      <sheetName val="Ban TS"/>
      <sheetName val="Mua TS"/>
      <sheetName val="Co tuc"/>
      <sheetName val="Thue"/>
      <sheetName val="Co phieu"/>
      <sheetName val="Doi chieu"/>
      <sheetName val="Doanh thu theo nganh"/>
      <sheetName val="Chi so"/>
      <sheetName val="Help_Share"/>
    </sheetNames>
    <sheetDataSet>
      <sheetData sheetId="0">
        <row r="21">
          <cell r="C21" t="str">
            <v>đồng Việt 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ash" TargetMode="External" /><Relationship Id="rId2" Type="http://schemas.openxmlformats.org/officeDocument/2006/relationships/hyperlink" Target="Receivables" TargetMode="External" /><Relationship Id="rId3" Type="http://schemas.openxmlformats.org/officeDocument/2006/relationships/hyperlink" Target="Prepayment" TargetMode="External" /><Relationship Id="rId4" Type="http://schemas.openxmlformats.org/officeDocument/2006/relationships/hyperlink" Target="st_int_AR" TargetMode="External" /><Relationship Id="rId5" Type="http://schemas.openxmlformats.org/officeDocument/2006/relationships/hyperlink" Target="Other_AR" TargetMode="External" /><Relationship Id="rId6" Type="http://schemas.openxmlformats.org/officeDocument/2006/relationships/hyperlink" Target="Inventory" TargetMode="External" /><Relationship Id="rId7" Type="http://schemas.openxmlformats.org/officeDocument/2006/relationships/hyperlink" Target="ST_Prepayment" TargetMode="External" /><Relationship Id="rId8" Type="http://schemas.openxmlformats.org/officeDocument/2006/relationships/hyperlink" Target="Tax_ARP" TargetMode="External" /><Relationship Id="rId9" Type="http://schemas.openxmlformats.org/officeDocument/2006/relationships/hyperlink" Target="Tax_ARP" TargetMode="External" /><Relationship Id="rId10" Type="http://schemas.openxmlformats.org/officeDocument/2006/relationships/hyperlink" Target="lt_AR_subsidiary" TargetMode="External" /><Relationship Id="rId11" Type="http://schemas.openxmlformats.org/officeDocument/2006/relationships/hyperlink" Target="LT_Int_AR" TargetMode="External" /><Relationship Id="rId12" Type="http://schemas.openxmlformats.org/officeDocument/2006/relationships/hyperlink" Target="Other_LT_AR" TargetMode="External" /><Relationship Id="rId13" Type="http://schemas.openxmlformats.org/officeDocument/2006/relationships/hyperlink" Target="Financial_lease" TargetMode="External" /><Relationship Id="rId14" Type="http://schemas.openxmlformats.org/officeDocument/2006/relationships/hyperlink" Target="FA_Intangible" TargetMode="External" /><Relationship Id="rId15" Type="http://schemas.openxmlformats.org/officeDocument/2006/relationships/hyperlink" Target="&#272;&#7847;u_t&#432;_v&#224;o_c&#244;ng_ty_con" TargetMode="External" /><Relationship Id="rId16" Type="http://schemas.openxmlformats.org/officeDocument/2006/relationships/hyperlink" Target="&#272;&#7847;u_t&#432;_v&#224;o_c&#244;ng_ty_li&#234;n_doanh_li&#234;n_k&#7871;t" TargetMode="External" /><Relationship Id="rId17" Type="http://schemas.openxmlformats.org/officeDocument/2006/relationships/hyperlink" Target="Other_LT_Investment" TargetMode="External" /><Relationship Id="rId18" Type="http://schemas.openxmlformats.org/officeDocument/2006/relationships/hyperlink" Target="LT_Prepayment" TargetMode="External" /><Relationship Id="rId19" Type="http://schemas.openxmlformats.org/officeDocument/2006/relationships/hyperlink" Target="ST_Borrowing" TargetMode="External" /><Relationship Id="rId20" Type="http://schemas.openxmlformats.org/officeDocument/2006/relationships/hyperlink" Target="AP_subsidiary" TargetMode="External" /><Relationship Id="rId21" Type="http://schemas.openxmlformats.org/officeDocument/2006/relationships/hyperlink" Target="Advance_subsidiary" TargetMode="External" /><Relationship Id="rId22" Type="http://schemas.openxmlformats.org/officeDocument/2006/relationships/hyperlink" Target="Tax_ARP" TargetMode="External" /><Relationship Id="rId23" Type="http://schemas.openxmlformats.org/officeDocument/2006/relationships/hyperlink" Target="Other_ST_AP" TargetMode="External" /><Relationship Id="rId24" Type="http://schemas.openxmlformats.org/officeDocument/2006/relationships/hyperlink" Target="lt_AP_subsidiary" TargetMode="External" /><Relationship Id="rId25" Type="http://schemas.openxmlformats.org/officeDocument/2006/relationships/hyperlink" Target="LT_Int_AP" TargetMode="External" /><Relationship Id="rId26" Type="http://schemas.openxmlformats.org/officeDocument/2006/relationships/hyperlink" Target="lt_AP_other_subsidiary" TargetMode="External" /><Relationship Id="rId27" Type="http://schemas.openxmlformats.org/officeDocument/2006/relationships/hyperlink" Target="LT_Borrowing" TargetMode="External" /><Relationship Id="rId28" Type="http://schemas.openxmlformats.org/officeDocument/2006/relationships/hyperlink" Target="Thang_du" TargetMode="External" /><Relationship Id="rId29" Type="http://schemas.openxmlformats.org/officeDocument/2006/relationships/hyperlink" Target="Von_khac" TargetMode="External" /><Relationship Id="rId30" Type="http://schemas.openxmlformats.org/officeDocument/2006/relationships/hyperlink" Target="CP_quy" TargetMode="External" /><Relationship Id="rId31" Type="http://schemas.openxmlformats.org/officeDocument/2006/relationships/hyperlink" Target="Chenh_TS" TargetMode="External" /><Relationship Id="rId32" Type="http://schemas.openxmlformats.org/officeDocument/2006/relationships/hyperlink" Target="Chenh_TG" TargetMode="External" /><Relationship Id="rId33" Type="http://schemas.openxmlformats.org/officeDocument/2006/relationships/hyperlink" Target="Quy_PT" TargetMode="External" /><Relationship Id="rId34" Type="http://schemas.openxmlformats.org/officeDocument/2006/relationships/hyperlink" Target="Quy_DP" TargetMode="External" /><Relationship Id="rId35" Type="http://schemas.openxmlformats.org/officeDocument/2006/relationships/hyperlink" Target="Quy_khac" TargetMode="External" /><Relationship Id="rId36" Type="http://schemas.openxmlformats.org/officeDocument/2006/relationships/hyperlink" Target="XDCB" TargetMode="External" /><Relationship Id="rId37" Type="http://schemas.openxmlformats.org/officeDocument/2006/relationships/hyperlink" Target="Kinh_phi" TargetMode="External" /><Relationship Id="rId38" Type="http://schemas.openxmlformats.org/officeDocument/2006/relationships/hyperlink" Target="Ops_lease" TargetMode="External" /><Relationship Id="rId39" Type="http://schemas.openxmlformats.org/officeDocument/2006/relationships/hyperlink" Target="Accruals" TargetMode="External" /><Relationship Id="rId40" Type="http://schemas.openxmlformats.org/officeDocument/2006/relationships/hyperlink" Target="st_int_AP" TargetMode="External" /><Relationship Id="rId41" Type="http://schemas.openxmlformats.org/officeDocument/2006/relationships/hyperlink" Target="XDCB" TargetMode="External" /><Relationship Id="rId4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Dividend_paid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nancial_lease_AP" TargetMode="External" /><Relationship Id="rId2" Type="http://schemas.openxmlformats.org/officeDocument/2006/relationships/hyperlink" Target="LT_share_invest" TargetMode="External" /><Relationship Id="rId3" Type="http://schemas.openxmlformats.org/officeDocument/2006/relationships/hyperlink" Target="lt_deposit_subsidiary" TargetMode="External" /><Relationship Id="rId4" Type="http://schemas.openxmlformats.org/officeDocument/2006/relationships/hyperlink" Target="lt_uythac_subsidiary" TargetMode="External" /><Relationship Id="rId5" Type="http://schemas.openxmlformats.org/officeDocument/2006/relationships/hyperlink" Target="lt_AR_other_subsidiary" TargetMode="External" /><Relationship Id="rId6" Type="http://schemas.openxmlformats.org/officeDocument/2006/relationships/hyperlink" Target="AP_Equitization_Subsidiary" TargetMode="External" /><Relationship Id="rId7" Type="http://schemas.openxmlformats.org/officeDocument/2006/relationships/hyperlink" Target="st_deposit_received_subsidiary" TargetMode="External" /><Relationship Id="rId8" Type="http://schemas.openxmlformats.org/officeDocument/2006/relationships/hyperlink" Target="Unearned_revenue_Subsidiary" TargetMode="External" /><Relationship Id="rId9" Type="http://schemas.openxmlformats.org/officeDocument/2006/relationships/hyperlink" Target="AP_other_subsidiary" TargetMode="External" /><Relationship Id="rId10" Type="http://schemas.openxmlformats.org/officeDocument/2006/relationships/hyperlink" Target="st_borrow_ext_subsidiary" TargetMode="External" /><Relationship Id="rId11" Type="http://schemas.openxmlformats.org/officeDocument/2006/relationships/hyperlink" Target="st_portion_borrow_ext_subsidiary" TargetMode="External" /><Relationship Id="rId12" Type="http://schemas.openxmlformats.org/officeDocument/2006/relationships/hyperlink" Target="lt_freeloan_subsidiary" TargetMode="External" /><Relationship Id="rId13" Type="http://schemas.openxmlformats.org/officeDocument/2006/relationships/hyperlink" Target="lt_int_loan" TargetMode="External" /><Relationship Id="rId14" Type="http://schemas.openxmlformats.org/officeDocument/2006/relationships/hyperlink" Target="lt_AR" TargetMode="External" /><Relationship Id="rId15" Type="http://schemas.openxmlformats.org/officeDocument/2006/relationships/hyperlink" Target="AR_Equitization" TargetMode="External" /><Relationship Id="rId16" Type="http://schemas.openxmlformats.org/officeDocument/2006/relationships/hyperlink" Target="AR_divident" TargetMode="External" /><Relationship Id="rId17" Type="http://schemas.openxmlformats.org/officeDocument/2006/relationships/hyperlink" Target="AR_other" TargetMode="External" /><Relationship Id="rId18" Type="http://schemas.openxmlformats.org/officeDocument/2006/relationships/hyperlink" Target="lt_int_borrow" TargetMode="External" /><Relationship Id="rId19" Type="http://schemas.openxmlformats.org/officeDocument/2006/relationships/hyperlink" Target="lt_AP" TargetMode="External" /><Relationship Id="rId20" Type="http://schemas.openxmlformats.org/officeDocument/2006/relationships/hyperlink" Target="lt_borow_ext_subsidiary" TargetMode="External" /><Relationship Id="rId21" Type="http://schemas.openxmlformats.org/officeDocument/2006/relationships/hyperlink" Target="bond_invst" TargetMode="External" /><Relationship Id="rId22" Type="http://schemas.openxmlformats.org/officeDocument/2006/relationships/hyperlink" Target="other_invst_subsidiary" TargetMode="External" /><Relationship Id="rId23" Type="http://schemas.openxmlformats.org/officeDocument/2006/relationships/hyperlink" Target="st_int_loan" TargetMode="External" /><Relationship Id="rId24" Type="http://schemas.openxmlformats.org/officeDocument/2006/relationships/hyperlink" Target="st_AR" TargetMode="External" /><Relationship Id="rId25" Type="http://schemas.openxmlformats.org/officeDocument/2006/relationships/hyperlink" Target="st_AP" TargetMode="External" /><Relationship Id="rId26" Type="http://schemas.openxmlformats.org/officeDocument/2006/relationships/hyperlink" Target="st_loan_ext_subsidiary" TargetMode="External" /><Relationship Id="rId27" Type="http://schemas.openxmlformats.org/officeDocument/2006/relationships/hyperlink" Target="lt_loan_ext_subsidiary" TargetMode="External" /><Relationship Id="rId28" Type="http://schemas.openxmlformats.org/officeDocument/2006/relationships/hyperlink" Target="st_int_borrow" TargetMode="External" /><Relationship Id="rId29" Type="http://schemas.openxmlformats.org/officeDocument/2006/relationships/hyperlink" Target="Accrual_subsidiary" TargetMode="External" /><Relationship Id="rId3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int_sales" TargetMode="External" /><Relationship Id="rId2" Type="http://schemas.openxmlformats.org/officeDocument/2006/relationships/hyperlink" Target="int_COGS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IP139"/>
  <sheetViews>
    <sheetView zoomScale="85" zoomScaleNormal="85" zoomScalePageLayoutView="0" workbookViewId="0" topLeftCell="A123">
      <selection activeCell="H139" sqref="H139"/>
    </sheetView>
  </sheetViews>
  <sheetFormatPr defaultColWidth="9.00390625" defaultRowHeight="12.75"/>
  <cols>
    <col min="1" max="1" width="44.25390625" style="17" customWidth="1"/>
    <col min="2" max="2" width="8.75390625" style="2" bestFit="1" customWidth="1"/>
    <col min="3" max="3" width="8.125" style="3" customWidth="1"/>
    <col min="4" max="4" width="6.125" style="4" hidden="1" customWidth="1"/>
    <col min="5" max="5" width="19.875" style="5" hidden="1" customWidth="1"/>
    <col min="6" max="6" width="18.875" style="5" hidden="1" customWidth="1"/>
    <col min="7" max="8" width="22.625" style="6" customWidth="1"/>
    <col min="9" max="9" width="15.625" style="2" bestFit="1" customWidth="1"/>
    <col min="10" max="10" width="10.75390625" style="2" bestFit="1" customWidth="1"/>
    <col min="11" max="11" width="9.125" style="2" customWidth="1"/>
    <col min="12" max="13" width="22.625" style="6" hidden="1" customWidth="1"/>
    <col min="14" max="16384" width="9.125" style="2" customWidth="1"/>
  </cols>
  <sheetData>
    <row r="1" spans="1:15798" ht="15">
      <c r="A1" s="1" t="s">
        <v>0</v>
      </c>
    </row>
    <row r="2" ht="15">
      <c r="A2" s="7" t="s">
        <v>560</v>
      </c>
    </row>
    <row r="3" ht="15">
      <c r="A3" s="7"/>
    </row>
    <row r="4" spans="1:13" ht="15">
      <c r="A4" s="7" t="s">
        <v>547</v>
      </c>
      <c r="E4" s="8">
        <v>7981117345</v>
      </c>
      <c r="F4" s="8" t="s">
        <v>1</v>
      </c>
      <c r="G4" s="9" t="s">
        <v>1</v>
      </c>
      <c r="H4" s="9" t="s">
        <v>1</v>
      </c>
      <c r="L4" s="9"/>
      <c r="M4" s="9"/>
    </row>
    <row r="5" spans="1:13" ht="15.75" thickBot="1">
      <c r="A5" s="7"/>
      <c r="H5" s="10" t="str">
        <f>"Đơn vị tính: "&amp;'[1]Huong dan'!$C$21</f>
        <v>Đơn vị tính: đồng Việt Nam</v>
      </c>
      <c r="M5" s="10"/>
    </row>
    <row r="6" spans="1:13" s="3" customFormat="1" ht="30">
      <c r="A6" s="297" t="s">
        <v>2</v>
      </c>
      <c r="B6" s="82" t="s">
        <v>548</v>
      </c>
      <c r="C6" s="281" t="s">
        <v>4</v>
      </c>
      <c r="D6" s="298"/>
      <c r="E6" s="299" t="s">
        <v>5</v>
      </c>
      <c r="F6" s="299" t="s">
        <v>6</v>
      </c>
      <c r="G6" s="83" t="s">
        <v>549</v>
      </c>
      <c r="H6" s="283" t="s">
        <v>550</v>
      </c>
      <c r="L6" s="83"/>
      <c r="M6" s="283"/>
    </row>
    <row r="7" spans="1:13" ht="15">
      <c r="A7" s="300" t="s">
        <v>9</v>
      </c>
      <c r="B7" s="100">
        <v>100</v>
      </c>
      <c r="C7" s="280"/>
      <c r="D7" s="301"/>
      <c r="E7" s="302">
        <v>660870696772</v>
      </c>
      <c r="F7" s="302">
        <v>0</v>
      </c>
      <c r="G7" s="475">
        <f>G8+G11+G14+G21+G24</f>
        <v>635079591470</v>
      </c>
      <c r="H7" s="304">
        <v>656046305984</v>
      </c>
      <c r="I7" s="67"/>
      <c r="L7" s="303"/>
      <c r="M7" s="304"/>
    </row>
    <row r="8" spans="1:13" ht="15">
      <c r="A8" s="300" t="s">
        <v>10</v>
      </c>
      <c r="B8" s="100">
        <v>110</v>
      </c>
      <c r="C8" s="280"/>
      <c r="D8" s="301"/>
      <c r="E8" s="305">
        <v>62203748861</v>
      </c>
      <c r="F8" s="305">
        <v>0</v>
      </c>
      <c r="G8" s="306">
        <f>SUM(G9:G10)</f>
        <v>35638288324</v>
      </c>
      <c r="H8" s="304">
        <v>95336491365</v>
      </c>
      <c r="I8" s="67"/>
      <c r="L8" s="306"/>
      <c r="M8" s="304"/>
    </row>
    <row r="9" spans="1:13" ht="15">
      <c r="A9" s="438" t="s">
        <v>11</v>
      </c>
      <c r="B9" s="87">
        <v>111</v>
      </c>
      <c r="C9" s="284" t="s">
        <v>12</v>
      </c>
      <c r="D9" s="307"/>
      <c r="E9" s="308">
        <v>8903748861</v>
      </c>
      <c r="F9" s="308"/>
      <c r="G9" s="309">
        <v>4638288324</v>
      </c>
      <c r="H9" s="310">
        <v>36336491365</v>
      </c>
      <c r="I9" s="67"/>
      <c r="L9" s="309"/>
      <c r="M9" s="310"/>
    </row>
    <row r="10" spans="1:13" ht="15">
      <c r="A10" s="99" t="s">
        <v>13</v>
      </c>
      <c r="B10" s="87">
        <v>112</v>
      </c>
      <c r="C10" s="284"/>
      <c r="D10" s="307"/>
      <c r="E10" s="308">
        <v>53300000000</v>
      </c>
      <c r="F10" s="308"/>
      <c r="G10" s="311">
        <v>31000000000</v>
      </c>
      <c r="H10" s="312">
        <v>59000000000</v>
      </c>
      <c r="I10" s="67"/>
      <c r="L10" s="313"/>
      <c r="M10" s="314"/>
    </row>
    <row r="11" spans="1:13" ht="15">
      <c r="A11" s="300" t="s">
        <v>14</v>
      </c>
      <c r="B11" s="100">
        <v>120</v>
      </c>
      <c r="C11" s="284" t="s">
        <v>15</v>
      </c>
      <c r="D11" s="307"/>
      <c r="E11" s="305">
        <v>0</v>
      </c>
      <c r="F11" s="305">
        <v>0</v>
      </c>
      <c r="G11" s="306">
        <f>SUM(G12:G13)</f>
        <v>300000000</v>
      </c>
      <c r="H11" s="304">
        <v>800000000</v>
      </c>
      <c r="I11" s="67"/>
      <c r="L11" s="306"/>
      <c r="M11" s="304"/>
    </row>
    <row r="12" spans="1:13" ht="15">
      <c r="A12" s="438" t="s">
        <v>16</v>
      </c>
      <c r="B12" s="87">
        <v>121</v>
      </c>
      <c r="C12" s="284"/>
      <c r="D12" s="307"/>
      <c r="E12" s="308">
        <v>0</v>
      </c>
      <c r="F12" s="308"/>
      <c r="G12" s="309">
        <v>300000000</v>
      </c>
      <c r="H12" s="310">
        <v>800000000</v>
      </c>
      <c r="I12" s="67"/>
      <c r="L12" s="309"/>
      <c r="M12" s="310"/>
    </row>
    <row r="13" spans="1:13" ht="15">
      <c r="A13" s="438" t="s">
        <v>17</v>
      </c>
      <c r="B13" s="87">
        <v>129</v>
      </c>
      <c r="C13" s="284"/>
      <c r="D13" s="307"/>
      <c r="E13" s="308">
        <v>0</v>
      </c>
      <c r="F13" s="308">
        <v>0</v>
      </c>
      <c r="G13" s="309">
        <v>0</v>
      </c>
      <c r="H13" s="310">
        <v>0</v>
      </c>
      <c r="I13" s="67"/>
      <c r="L13" s="309"/>
      <c r="M13" s="310"/>
    </row>
    <row r="14" spans="1:13" ht="15">
      <c r="A14" s="300" t="s">
        <v>18</v>
      </c>
      <c r="B14" s="100">
        <v>130</v>
      </c>
      <c r="C14" s="280"/>
      <c r="D14" s="301"/>
      <c r="E14" s="305">
        <v>122257842789</v>
      </c>
      <c r="F14" s="305">
        <v>0</v>
      </c>
      <c r="G14" s="306">
        <f>SUM(G15:G20)</f>
        <v>116615374802</v>
      </c>
      <c r="H14" s="304">
        <v>113194466965</v>
      </c>
      <c r="I14" s="67"/>
      <c r="L14" s="306"/>
      <c r="M14" s="304"/>
    </row>
    <row r="15" spans="1:13" ht="15">
      <c r="A15" s="438" t="s">
        <v>19</v>
      </c>
      <c r="B15" s="87">
        <v>131</v>
      </c>
      <c r="C15" s="284"/>
      <c r="D15" s="307"/>
      <c r="E15" s="308">
        <v>101003518040</v>
      </c>
      <c r="F15" s="308">
        <v>-14977248807</v>
      </c>
      <c r="G15" s="309">
        <v>113206653946</v>
      </c>
      <c r="H15" s="312">
        <v>110112537933</v>
      </c>
      <c r="I15" s="67"/>
      <c r="L15" s="309"/>
      <c r="M15" s="314"/>
    </row>
    <row r="16" spans="1:13" ht="15">
      <c r="A16" s="438" t="s">
        <v>20</v>
      </c>
      <c r="B16" s="87">
        <v>132</v>
      </c>
      <c r="C16" s="284"/>
      <c r="D16" s="307"/>
      <c r="E16" s="308">
        <v>7591609888</v>
      </c>
      <c r="F16" s="308">
        <v>-1500000000</v>
      </c>
      <c r="G16" s="309">
        <v>8301190066</v>
      </c>
      <c r="H16" s="312">
        <v>7113667305</v>
      </c>
      <c r="I16" s="67"/>
      <c r="L16" s="309"/>
      <c r="M16" s="314"/>
    </row>
    <row r="17" spans="1:13" ht="15">
      <c r="A17" s="438" t="s">
        <v>21</v>
      </c>
      <c r="B17" s="87">
        <v>133</v>
      </c>
      <c r="C17" s="284" t="s">
        <v>22</v>
      </c>
      <c r="D17" s="307"/>
      <c r="E17" s="308">
        <v>16477248807</v>
      </c>
      <c r="F17" s="308">
        <v>16477248807</v>
      </c>
      <c r="G17" s="309">
        <v>0</v>
      </c>
      <c r="H17" s="310">
        <v>0</v>
      </c>
      <c r="I17" s="67"/>
      <c r="L17" s="309"/>
      <c r="M17" s="310"/>
    </row>
    <row r="18" spans="1:13" ht="30">
      <c r="A18" s="99" t="s">
        <v>23</v>
      </c>
      <c r="B18" s="87">
        <v>134</v>
      </c>
      <c r="C18" s="284"/>
      <c r="D18" s="307"/>
      <c r="E18" s="308">
        <v>0</v>
      </c>
      <c r="F18" s="308"/>
      <c r="G18" s="311">
        <v>0</v>
      </c>
      <c r="H18" s="312">
        <v>0</v>
      </c>
      <c r="I18" s="67"/>
      <c r="L18" s="313"/>
      <c r="M18" s="314"/>
    </row>
    <row r="19" spans="1:13" ht="15">
      <c r="A19" s="438" t="s">
        <v>24</v>
      </c>
      <c r="B19" s="87">
        <v>135</v>
      </c>
      <c r="C19" s="284" t="s">
        <v>25</v>
      </c>
      <c r="D19" s="307"/>
      <c r="E19" s="308">
        <v>3861530465</v>
      </c>
      <c r="F19" s="308">
        <v>0</v>
      </c>
      <c r="G19" s="309">
        <v>1783595201</v>
      </c>
      <c r="H19" s="310">
        <v>3361407061</v>
      </c>
      <c r="I19" s="67"/>
      <c r="L19" s="309"/>
      <c r="M19" s="310"/>
    </row>
    <row r="20" spans="1:13" ht="15">
      <c r="A20" s="99" t="s">
        <v>26</v>
      </c>
      <c r="B20" s="87">
        <v>139</v>
      </c>
      <c r="C20" s="284"/>
      <c r="D20" s="307"/>
      <c r="E20" s="308">
        <v>-6676064411</v>
      </c>
      <c r="F20" s="308"/>
      <c r="G20" s="311">
        <v>-6676064411</v>
      </c>
      <c r="H20" s="312">
        <v>-7393145334</v>
      </c>
      <c r="I20" s="67"/>
      <c r="L20" s="313"/>
      <c r="M20" s="314"/>
    </row>
    <row r="21" spans="1:13" ht="15">
      <c r="A21" s="300" t="s">
        <v>27</v>
      </c>
      <c r="B21" s="100">
        <v>140</v>
      </c>
      <c r="C21" s="284"/>
      <c r="D21" s="307"/>
      <c r="E21" s="305">
        <v>440628091660</v>
      </c>
      <c r="F21" s="305">
        <v>0</v>
      </c>
      <c r="G21" s="306">
        <f>SUM(G22:G23)</f>
        <v>451846722765</v>
      </c>
      <c r="H21" s="304">
        <v>391684593689</v>
      </c>
      <c r="I21" s="67"/>
      <c r="L21" s="306"/>
      <c r="M21" s="304"/>
    </row>
    <row r="22" spans="1:13" ht="15">
      <c r="A22" s="438" t="s">
        <v>28</v>
      </c>
      <c r="B22" s="87">
        <v>141</v>
      </c>
      <c r="C22" s="284" t="s">
        <v>29</v>
      </c>
      <c r="D22" s="307"/>
      <c r="E22" s="308">
        <v>440628091660</v>
      </c>
      <c r="F22" s="308">
        <v>0</v>
      </c>
      <c r="G22" s="309">
        <v>451846722765</v>
      </c>
      <c r="H22" s="310">
        <v>391684593689</v>
      </c>
      <c r="I22" s="67"/>
      <c r="L22" s="309"/>
      <c r="M22" s="310"/>
    </row>
    <row r="23" spans="1:13" ht="15">
      <c r="A23" s="99" t="s">
        <v>30</v>
      </c>
      <c r="B23" s="87">
        <v>149</v>
      </c>
      <c r="C23" s="284"/>
      <c r="D23" s="307"/>
      <c r="E23" s="308">
        <v>0</v>
      </c>
      <c r="F23" s="308"/>
      <c r="G23" s="311">
        <v>0</v>
      </c>
      <c r="H23" s="312">
        <v>0</v>
      </c>
      <c r="I23" s="67"/>
      <c r="L23" s="313"/>
      <c r="M23" s="314"/>
    </row>
    <row r="24" spans="1:13" s="315" customFormat="1" ht="15">
      <c r="A24" s="300" t="s">
        <v>31</v>
      </c>
      <c r="B24" s="100">
        <v>150</v>
      </c>
      <c r="C24" s="280"/>
      <c r="D24" s="301"/>
      <c r="E24" s="305">
        <v>35781013462</v>
      </c>
      <c r="F24" s="305">
        <v>0</v>
      </c>
      <c r="G24" s="306">
        <f>SUM(G25:G28)</f>
        <v>30679205579</v>
      </c>
      <c r="H24" s="304">
        <v>55030753965</v>
      </c>
      <c r="I24" s="67"/>
      <c r="L24" s="306"/>
      <c r="M24" s="304"/>
    </row>
    <row r="25" spans="1:13" ht="15">
      <c r="A25" s="438" t="s">
        <v>32</v>
      </c>
      <c r="B25" s="87">
        <v>151</v>
      </c>
      <c r="C25" s="284" t="s">
        <v>33</v>
      </c>
      <c r="D25" s="307"/>
      <c r="E25" s="305">
        <v>0</v>
      </c>
      <c r="F25" s="305"/>
      <c r="G25" s="309">
        <v>0</v>
      </c>
      <c r="H25" s="310">
        <v>0</v>
      </c>
      <c r="I25" s="67"/>
      <c r="L25" s="309"/>
      <c r="M25" s="310"/>
    </row>
    <row r="26" spans="1:13" ht="15">
      <c r="A26" s="438" t="s">
        <v>34</v>
      </c>
      <c r="B26" s="87">
        <v>152</v>
      </c>
      <c r="C26" s="284" t="s">
        <v>35</v>
      </c>
      <c r="D26" s="307"/>
      <c r="E26" s="308">
        <v>0</v>
      </c>
      <c r="F26" s="308"/>
      <c r="G26" s="309">
        <v>0</v>
      </c>
      <c r="H26" s="310">
        <v>973707659</v>
      </c>
      <c r="I26" s="67"/>
      <c r="L26" s="309"/>
      <c r="M26" s="310"/>
    </row>
    <row r="27" spans="1:13" ht="15">
      <c r="A27" s="438" t="s">
        <v>36</v>
      </c>
      <c r="B27" s="87">
        <v>154</v>
      </c>
      <c r="C27" s="284" t="s">
        <v>35</v>
      </c>
      <c r="D27" s="307"/>
      <c r="E27" s="308">
        <v>0</v>
      </c>
      <c r="F27" s="308"/>
      <c r="G27" s="309">
        <v>0</v>
      </c>
      <c r="H27" s="310">
        <v>0</v>
      </c>
      <c r="I27" s="67"/>
      <c r="L27" s="309"/>
      <c r="M27" s="310"/>
    </row>
    <row r="28" spans="1:13" ht="15">
      <c r="A28" s="99" t="s">
        <v>37</v>
      </c>
      <c r="B28" s="87">
        <v>158</v>
      </c>
      <c r="C28" s="284"/>
      <c r="D28" s="307"/>
      <c r="E28" s="308">
        <v>35781013462</v>
      </c>
      <c r="F28" s="308"/>
      <c r="G28" s="311">
        <v>30679205579</v>
      </c>
      <c r="H28" s="312">
        <v>54057046306</v>
      </c>
      <c r="I28" s="67"/>
      <c r="L28" s="313"/>
      <c r="M28" s="314"/>
    </row>
    <row r="29" spans="1:13" ht="15">
      <c r="A29" s="300"/>
      <c r="B29" s="100"/>
      <c r="C29" s="280"/>
      <c r="D29" s="301"/>
      <c r="E29" s="308"/>
      <c r="F29" s="308"/>
      <c r="G29" s="309"/>
      <c r="H29" s="310"/>
      <c r="I29" s="67"/>
      <c r="L29" s="309"/>
      <c r="M29" s="310"/>
    </row>
    <row r="30" spans="1:13" ht="15">
      <c r="A30" s="300" t="s">
        <v>38</v>
      </c>
      <c r="B30" s="100">
        <v>200</v>
      </c>
      <c r="C30" s="280"/>
      <c r="D30" s="301"/>
      <c r="E30" s="305">
        <v>43892624902</v>
      </c>
      <c r="F30" s="305">
        <v>0</v>
      </c>
      <c r="G30" s="306">
        <f>G31+G37+G48+G51+G57</f>
        <v>49073704988</v>
      </c>
      <c r="H30" s="304">
        <v>45310012473</v>
      </c>
      <c r="I30" s="67"/>
      <c r="L30" s="306"/>
      <c r="M30" s="304"/>
    </row>
    <row r="31" spans="1:13" ht="15">
      <c r="A31" s="300" t="s">
        <v>39</v>
      </c>
      <c r="B31" s="100">
        <v>210</v>
      </c>
      <c r="C31" s="280"/>
      <c r="D31" s="301"/>
      <c r="E31" s="305">
        <v>0</v>
      </c>
      <c r="F31" s="305">
        <v>0</v>
      </c>
      <c r="G31" s="306">
        <f>SUM(G32:G36)</f>
        <v>0</v>
      </c>
      <c r="H31" s="304">
        <v>0</v>
      </c>
      <c r="I31" s="67"/>
      <c r="L31" s="306"/>
      <c r="M31" s="304"/>
    </row>
    <row r="32" spans="1:13" ht="15">
      <c r="A32" s="438" t="s">
        <v>40</v>
      </c>
      <c r="B32" s="87">
        <v>211</v>
      </c>
      <c r="C32" s="284"/>
      <c r="D32" s="307"/>
      <c r="E32" s="308">
        <v>0</v>
      </c>
      <c r="F32" s="308">
        <v>0</v>
      </c>
      <c r="G32" s="309">
        <v>0</v>
      </c>
      <c r="H32" s="312">
        <v>0</v>
      </c>
      <c r="I32" s="67"/>
      <c r="L32" s="309"/>
      <c r="M32" s="314"/>
    </row>
    <row r="33" spans="1:13" ht="15">
      <c r="A33" s="99" t="s">
        <v>41</v>
      </c>
      <c r="B33" s="87">
        <v>212</v>
      </c>
      <c r="C33" s="284"/>
      <c r="D33" s="307"/>
      <c r="E33" s="308">
        <v>0</v>
      </c>
      <c r="F33" s="308"/>
      <c r="G33" s="311">
        <v>0</v>
      </c>
      <c r="H33" s="312">
        <v>0</v>
      </c>
      <c r="I33" s="67"/>
      <c r="L33" s="313"/>
      <c r="M33" s="314"/>
    </row>
    <row r="34" spans="1:13" ht="15">
      <c r="A34" s="438" t="s">
        <v>42</v>
      </c>
      <c r="B34" s="87">
        <v>213</v>
      </c>
      <c r="C34" s="284" t="s">
        <v>43</v>
      </c>
      <c r="D34" s="307"/>
      <c r="E34" s="308">
        <v>0</v>
      </c>
      <c r="F34" s="308">
        <v>0</v>
      </c>
      <c r="G34" s="309">
        <v>0</v>
      </c>
      <c r="H34" s="310">
        <v>0</v>
      </c>
      <c r="I34" s="67"/>
      <c r="L34" s="309"/>
      <c r="M34" s="310"/>
    </row>
    <row r="35" spans="1:13" ht="15">
      <c r="A35" s="438" t="s">
        <v>44</v>
      </c>
      <c r="B35" s="87">
        <v>218</v>
      </c>
      <c r="C35" s="284" t="s">
        <v>45</v>
      </c>
      <c r="D35" s="307"/>
      <c r="E35" s="308">
        <v>0</v>
      </c>
      <c r="F35" s="308">
        <v>0</v>
      </c>
      <c r="G35" s="309">
        <v>0</v>
      </c>
      <c r="H35" s="310">
        <v>0</v>
      </c>
      <c r="I35" s="67"/>
      <c r="L35" s="309"/>
      <c r="M35" s="310"/>
    </row>
    <row r="36" spans="1:13" ht="15">
      <c r="A36" s="99" t="s">
        <v>46</v>
      </c>
      <c r="B36" s="87">
        <v>219</v>
      </c>
      <c r="C36" s="284"/>
      <c r="D36" s="307"/>
      <c r="E36" s="308">
        <v>0</v>
      </c>
      <c r="F36" s="308"/>
      <c r="G36" s="311">
        <v>0</v>
      </c>
      <c r="H36" s="312">
        <v>0</v>
      </c>
      <c r="I36" s="67"/>
      <c r="L36" s="313"/>
      <c r="M36" s="314"/>
    </row>
    <row r="37" spans="1:13" ht="15">
      <c r="A37" s="300" t="s">
        <v>47</v>
      </c>
      <c r="B37" s="100">
        <v>220</v>
      </c>
      <c r="C37" s="280"/>
      <c r="D37" s="301"/>
      <c r="E37" s="305">
        <v>30432389138</v>
      </c>
      <c r="F37" s="305">
        <v>0</v>
      </c>
      <c r="G37" s="306">
        <f>G38+G41+G44+G47</f>
        <v>35772487559</v>
      </c>
      <c r="H37" s="304">
        <v>31928285187</v>
      </c>
      <c r="I37" s="67"/>
      <c r="L37" s="306"/>
      <c r="M37" s="304"/>
    </row>
    <row r="38" spans="1:13" ht="15">
      <c r="A38" s="438" t="s">
        <v>48</v>
      </c>
      <c r="B38" s="87">
        <v>221</v>
      </c>
      <c r="C38" s="284" t="s">
        <v>49</v>
      </c>
      <c r="D38" s="307"/>
      <c r="E38" s="308">
        <v>22786640353</v>
      </c>
      <c r="F38" s="308">
        <v>0</v>
      </c>
      <c r="G38" s="309">
        <f>SUM(G39:G40)</f>
        <v>23586148774</v>
      </c>
      <c r="H38" s="310">
        <v>24282536402</v>
      </c>
      <c r="I38" s="67"/>
      <c r="L38" s="309"/>
      <c r="M38" s="310"/>
    </row>
    <row r="39" spans="1:13" s="3" customFormat="1" ht="15">
      <c r="A39" s="316" t="s">
        <v>50</v>
      </c>
      <c r="B39" s="88">
        <v>222</v>
      </c>
      <c r="C39" s="284"/>
      <c r="D39" s="307"/>
      <c r="E39" s="317">
        <v>60354498181</v>
      </c>
      <c r="F39" s="317"/>
      <c r="G39" s="318">
        <v>62439929849</v>
      </c>
      <c r="H39" s="319">
        <v>59216941363</v>
      </c>
      <c r="I39" s="320"/>
      <c r="L39" s="318"/>
      <c r="M39" s="319"/>
    </row>
    <row r="40" spans="1:13" s="3" customFormat="1" ht="15">
      <c r="A40" s="316" t="s">
        <v>51</v>
      </c>
      <c r="B40" s="88">
        <v>223</v>
      </c>
      <c r="C40" s="284"/>
      <c r="D40" s="307"/>
      <c r="E40" s="317">
        <v>-37567857828</v>
      </c>
      <c r="F40" s="317"/>
      <c r="G40" s="318">
        <v>-38853781075</v>
      </c>
      <c r="H40" s="319">
        <v>-34934404961</v>
      </c>
      <c r="I40" s="320"/>
      <c r="L40" s="318"/>
      <c r="M40" s="319"/>
    </row>
    <row r="41" spans="1:13" ht="15">
      <c r="A41" s="438" t="s">
        <v>52</v>
      </c>
      <c r="B41" s="87">
        <v>224</v>
      </c>
      <c r="C41" s="284" t="s">
        <v>53</v>
      </c>
      <c r="D41" s="307"/>
      <c r="E41" s="308">
        <v>0</v>
      </c>
      <c r="F41" s="308">
        <v>0</v>
      </c>
      <c r="G41" s="309">
        <f>SUM(G42:G43)</f>
        <v>0</v>
      </c>
      <c r="H41" s="310">
        <v>0</v>
      </c>
      <c r="I41" s="67"/>
      <c r="L41" s="309"/>
      <c r="M41" s="310"/>
    </row>
    <row r="42" spans="1:13" s="3" customFormat="1" ht="15">
      <c r="A42" s="316" t="s">
        <v>50</v>
      </c>
      <c r="B42" s="88">
        <v>225</v>
      </c>
      <c r="C42" s="284"/>
      <c r="D42" s="307"/>
      <c r="E42" s="317">
        <v>0</v>
      </c>
      <c r="F42" s="317"/>
      <c r="G42" s="318">
        <v>0</v>
      </c>
      <c r="H42" s="319">
        <v>0</v>
      </c>
      <c r="I42" s="320"/>
      <c r="L42" s="318"/>
      <c r="M42" s="319"/>
    </row>
    <row r="43" spans="1:13" s="3" customFormat="1" ht="15">
      <c r="A43" s="316" t="s">
        <v>51</v>
      </c>
      <c r="B43" s="88">
        <v>226</v>
      </c>
      <c r="C43" s="284"/>
      <c r="D43" s="307"/>
      <c r="E43" s="317">
        <v>0</v>
      </c>
      <c r="F43" s="317"/>
      <c r="G43" s="318">
        <v>0</v>
      </c>
      <c r="H43" s="319">
        <v>0</v>
      </c>
      <c r="I43" s="320"/>
      <c r="L43" s="318"/>
      <c r="M43" s="319"/>
    </row>
    <row r="44" spans="1:13" ht="15">
      <c r="A44" s="438" t="s">
        <v>54</v>
      </c>
      <c r="B44" s="87">
        <v>227</v>
      </c>
      <c r="C44" s="284" t="s">
        <v>55</v>
      </c>
      <c r="D44" s="307"/>
      <c r="E44" s="308">
        <v>0</v>
      </c>
      <c r="F44" s="308">
        <v>0</v>
      </c>
      <c r="G44" s="309">
        <f>SUM(G45:G46)</f>
        <v>0</v>
      </c>
      <c r="H44" s="310">
        <v>0</v>
      </c>
      <c r="I44" s="67"/>
      <c r="L44" s="309"/>
      <c r="M44" s="310"/>
    </row>
    <row r="45" spans="1:13" s="3" customFormat="1" ht="15">
      <c r="A45" s="316" t="s">
        <v>50</v>
      </c>
      <c r="B45" s="88">
        <v>228</v>
      </c>
      <c r="C45" s="284"/>
      <c r="D45" s="307"/>
      <c r="E45" s="317">
        <v>0</v>
      </c>
      <c r="F45" s="317"/>
      <c r="G45" s="318">
        <v>0</v>
      </c>
      <c r="H45" s="319">
        <v>0</v>
      </c>
      <c r="I45" s="320"/>
      <c r="L45" s="318"/>
      <c r="M45" s="319"/>
    </row>
    <row r="46" spans="1:13" s="3" customFormat="1" ht="15">
      <c r="A46" s="316" t="s">
        <v>51</v>
      </c>
      <c r="B46" s="88">
        <v>229</v>
      </c>
      <c r="C46" s="284"/>
      <c r="D46" s="307"/>
      <c r="E46" s="317">
        <v>0</v>
      </c>
      <c r="F46" s="317"/>
      <c r="G46" s="318">
        <v>0</v>
      </c>
      <c r="H46" s="319">
        <v>0</v>
      </c>
      <c r="I46" s="320"/>
      <c r="L46" s="318"/>
      <c r="M46" s="319"/>
    </row>
    <row r="47" spans="1:13" ht="15">
      <c r="A47" s="438" t="s">
        <v>56</v>
      </c>
      <c r="B47" s="87">
        <v>230</v>
      </c>
      <c r="C47" s="284" t="s">
        <v>57</v>
      </c>
      <c r="D47" s="307"/>
      <c r="E47" s="308">
        <v>7645748785</v>
      </c>
      <c r="F47" s="308">
        <v>0</v>
      </c>
      <c r="G47" s="309">
        <v>12186338785</v>
      </c>
      <c r="H47" s="310">
        <v>7645748785</v>
      </c>
      <c r="I47" s="67"/>
      <c r="L47" s="309"/>
      <c r="M47" s="310"/>
    </row>
    <row r="48" spans="1:13" ht="15">
      <c r="A48" s="439" t="s">
        <v>58</v>
      </c>
      <c r="B48" s="100">
        <v>240</v>
      </c>
      <c r="C48" s="284" t="s">
        <v>59</v>
      </c>
      <c r="D48" s="307"/>
      <c r="E48" s="305">
        <v>0</v>
      </c>
      <c r="F48" s="305">
        <v>0</v>
      </c>
      <c r="G48" s="306">
        <f>SUM(G49:G50)</f>
        <v>0</v>
      </c>
      <c r="H48" s="304">
        <v>0</v>
      </c>
      <c r="I48" s="67"/>
      <c r="L48" s="306"/>
      <c r="M48" s="304"/>
    </row>
    <row r="49" spans="1:13" ht="15">
      <c r="A49" s="321" t="s">
        <v>50</v>
      </c>
      <c r="B49" s="87">
        <v>241</v>
      </c>
      <c r="C49" s="280"/>
      <c r="D49" s="301"/>
      <c r="E49" s="308">
        <v>0</v>
      </c>
      <c r="F49" s="308"/>
      <c r="G49" s="309">
        <v>0</v>
      </c>
      <c r="H49" s="310">
        <v>0</v>
      </c>
      <c r="I49" s="67"/>
      <c r="L49" s="309"/>
      <c r="M49" s="310"/>
    </row>
    <row r="50" spans="1:13" ht="15">
      <c r="A50" s="321" t="s">
        <v>51</v>
      </c>
      <c r="B50" s="87">
        <v>242</v>
      </c>
      <c r="C50" s="284"/>
      <c r="D50" s="307"/>
      <c r="E50" s="308">
        <v>0</v>
      </c>
      <c r="F50" s="308"/>
      <c r="G50" s="309">
        <v>0</v>
      </c>
      <c r="H50" s="310">
        <v>0</v>
      </c>
      <c r="I50" s="67"/>
      <c r="L50" s="309"/>
      <c r="M50" s="310"/>
    </row>
    <row r="51" spans="1:13" ht="15">
      <c r="A51" s="300" t="s">
        <v>60</v>
      </c>
      <c r="B51" s="100">
        <v>250</v>
      </c>
      <c r="C51" s="284"/>
      <c r="D51" s="307"/>
      <c r="E51" s="305">
        <v>0</v>
      </c>
      <c r="F51" s="305">
        <v>0</v>
      </c>
      <c r="G51" s="306">
        <f>SUM(G52:G55)</f>
        <v>0</v>
      </c>
      <c r="H51" s="304">
        <v>0</v>
      </c>
      <c r="I51" s="67"/>
      <c r="L51" s="306"/>
      <c r="M51" s="304"/>
    </row>
    <row r="52" spans="1:13" ht="15">
      <c r="A52" s="438" t="s">
        <v>61</v>
      </c>
      <c r="B52" s="87">
        <v>251</v>
      </c>
      <c r="C52" s="284" t="s">
        <v>62</v>
      </c>
      <c r="D52" s="307"/>
      <c r="E52" s="308">
        <v>0</v>
      </c>
      <c r="F52" s="308"/>
      <c r="G52" s="309">
        <v>0</v>
      </c>
      <c r="H52" s="310">
        <v>0</v>
      </c>
      <c r="I52" s="67"/>
      <c r="L52" s="309"/>
      <c r="M52" s="310"/>
    </row>
    <row r="53" spans="1:13" ht="15">
      <c r="A53" s="438" t="s">
        <v>63</v>
      </c>
      <c r="B53" s="87">
        <v>252</v>
      </c>
      <c r="C53" s="284" t="s">
        <v>64</v>
      </c>
      <c r="D53" s="307"/>
      <c r="E53" s="308">
        <v>0</v>
      </c>
      <c r="F53" s="308"/>
      <c r="G53" s="309">
        <v>0</v>
      </c>
      <c r="H53" s="310">
        <v>0</v>
      </c>
      <c r="I53" s="67"/>
      <c r="L53" s="309"/>
      <c r="M53" s="310"/>
    </row>
    <row r="54" spans="1:13" ht="15">
      <c r="A54" s="438" t="s">
        <v>65</v>
      </c>
      <c r="B54" s="87">
        <v>258</v>
      </c>
      <c r="C54" s="284" t="s">
        <v>66</v>
      </c>
      <c r="D54" s="307"/>
      <c r="E54" s="308">
        <v>458286700</v>
      </c>
      <c r="F54" s="308">
        <v>0</v>
      </c>
      <c r="G54" s="309">
        <v>458286700</v>
      </c>
      <c r="H54" s="310">
        <v>458286700</v>
      </c>
      <c r="I54" s="67"/>
      <c r="L54" s="309"/>
      <c r="M54" s="310"/>
    </row>
    <row r="55" spans="1:13" ht="15">
      <c r="A55" s="321" t="s">
        <v>67</v>
      </c>
      <c r="B55" s="87">
        <v>259</v>
      </c>
      <c r="C55" s="284"/>
      <c r="D55" s="307"/>
      <c r="E55" s="308">
        <v>-458286700</v>
      </c>
      <c r="F55" s="308"/>
      <c r="G55" s="311">
        <v>-458286700</v>
      </c>
      <c r="H55" s="312">
        <v>-458286700</v>
      </c>
      <c r="I55" s="67"/>
      <c r="L55" s="313"/>
      <c r="M55" s="314"/>
    </row>
    <row r="56" spans="1:13" ht="15" customHeight="1">
      <c r="A56" s="300" t="s">
        <v>68</v>
      </c>
      <c r="B56" s="87"/>
      <c r="C56" s="284"/>
      <c r="D56" s="307"/>
      <c r="E56" s="308"/>
      <c r="F56" s="308"/>
      <c r="G56" s="309">
        <v>0</v>
      </c>
      <c r="H56" s="310">
        <v>0</v>
      </c>
      <c r="I56" s="67"/>
      <c r="L56" s="309"/>
      <c r="M56" s="310"/>
    </row>
    <row r="57" spans="1:13" ht="15">
      <c r="A57" s="300" t="s">
        <v>69</v>
      </c>
      <c r="B57" s="100">
        <v>260</v>
      </c>
      <c r="C57" s="284"/>
      <c r="D57" s="307"/>
      <c r="E57" s="305">
        <v>13460235764</v>
      </c>
      <c r="F57" s="305">
        <v>0</v>
      </c>
      <c r="G57" s="306">
        <f>SUM(G58:G60)</f>
        <v>13301217429</v>
      </c>
      <c r="H57" s="304">
        <v>13381727286</v>
      </c>
      <c r="I57" s="67"/>
      <c r="L57" s="306"/>
      <c r="M57" s="304"/>
    </row>
    <row r="58" spans="1:13" ht="15">
      <c r="A58" s="438" t="s">
        <v>70</v>
      </c>
      <c r="B58" s="87">
        <v>261</v>
      </c>
      <c r="C58" s="284" t="s">
        <v>71</v>
      </c>
      <c r="D58" s="307"/>
      <c r="E58" s="308">
        <v>13372749941</v>
      </c>
      <c r="F58" s="308"/>
      <c r="G58" s="309">
        <v>13213731606</v>
      </c>
      <c r="H58" s="310">
        <v>13294241463</v>
      </c>
      <c r="I58" s="67"/>
      <c r="L58" s="309"/>
      <c r="M58" s="310"/>
    </row>
    <row r="59" spans="1:13" ht="15">
      <c r="A59" s="99" t="s">
        <v>72</v>
      </c>
      <c r="B59" s="87">
        <v>262</v>
      </c>
      <c r="C59" s="284" t="s">
        <v>73</v>
      </c>
      <c r="D59" s="307"/>
      <c r="E59" s="308">
        <v>0</v>
      </c>
      <c r="F59" s="308"/>
      <c r="G59" s="311">
        <v>0</v>
      </c>
      <c r="H59" s="312">
        <v>0</v>
      </c>
      <c r="I59" s="67"/>
      <c r="L59" s="313"/>
      <c r="M59" s="314"/>
    </row>
    <row r="60" spans="1:13" ht="15">
      <c r="A60" s="322" t="s">
        <v>74</v>
      </c>
      <c r="B60" s="323">
        <v>268</v>
      </c>
      <c r="C60" s="324"/>
      <c r="D60" s="325"/>
      <c r="E60" s="326">
        <v>87485823</v>
      </c>
      <c r="F60" s="326"/>
      <c r="G60" s="327">
        <v>87485823</v>
      </c>
      <c r="H60" s="342">
        <v>87485823</v>
      </c>
      <c r="I60" s="67"/>
      <c r="L60" s="328"/>
      <c r="M60" s="329"/>
    </row>
    <row r="61" spans="1:13" ht="15.75" thickBot="1">
      <c r="A61" s="330" t="s">
        <v>75</v>
      </c>
      <c r="B61" s="294">
        <v>270</v>
      </c>
      <c r="C61" s="295"/>
      <c r="D61" s="331"/>
      <c r="E61" s="332">
        <v>704763321674</v>
      </c>
      <c r="F61" s="332">
        <v>0</v>
      </c>
      <c r="G61" s="333">
        <f>G7+G30</f>
        <v>684153296458</v>
      </c>
      <c r="H61" s="334">
        <v>701356318457</v>
      </c>
      <c r="I61" s="67"/>
      <c r="L61" s="333"/>
      <c r="M61" s="334"/>
    </row>
    <row r="62" spans="1:13" ht="15">
      <c r="A62" s="335"/>
      <c r="B62" s="336"/>
      <c r="C62" s="337"/>
      <c r="D62" s="307"/>
      <c r="E62" s="338"/>
      <c r="F62" s="338"/>
      <c r="G62" s="339"/>
      <c r="H62" s="339"/>
      <c r="L62" s="339"/>
      <c r="M62" s="339"/>
    </row>
    <row r="63" spans="1:13" ht="15.75" thickBot="1">
      <c r="A63" s="335"/>
      <c r="B63" s="336"/>
      <c r="C63" s="337"/>
      <c r="D63" s="307"/>
      <c r="E63" s="338"/>
      <c r="F63" s="338"/>
      <c r="G63" s="339"/>
      <c r="H63" s="10" t="s">
        <v>129</v>
      </c>
      <c r="L63" s="339"/>
      <c r="M63" s="10"/>
    </row>
    <row r="64" spans="1:13" s="3" customFormat="1" ht="30">
      <c r="A64" s="297" t="s">
        <v>76</v>
      </c>
      <c r="B64" s="82" t="s">
        <v>548</v>
      </c>
      <c r="C64" s="281" t="s">
        <v>4</v>
      </c>
      <c r="D64" s="298"/>
      <c r="E64" s="299" t="s">
        <v>5</v>
      </c>
      <c r="F64" s="299" t="s">
        <v>6</v>
      </c>
      <c r="G64" s="83" t="s">
        <v>562</v>
      </c>
      <c r="H64" s="283" t="s">
        <v>550</v>
      </c>
      <c r="L64" s="83"/>
      <c r="M64" s="283"/>
    </row>
    <row r="65" spans="1:13" s="113" customFormat="1" ht="15">
      <c r="A65" s="300" t="s">
        <v>77</v>
      </c>
      <c r="B65" s="100">
        <v>300</v>
      </c>
      <c r="C65" s="280"/>
      <c r="D65" s="301"/>
      <c r="E65" s="305">
        <v>611075927432</v>
      </c>
      <c r="F65" s="305">
        <v>0</v>
      </c>
      <c r="G65" s="476">
        <f>G66+G78</f>
        <v>589633072108</v>
      </c>
      <c r="H65" s="454">
        <f>H66+H78</f>
        <v>612624266794</v>
      </c>
      <c r="I65" s="67"/>
      <c r="L65" s="306"/>
      <c r="M65" s="304"/>
    </row>
    <row r="66" spans="1:13" ht="15.75" customHeight="1">
      <c r="A66" s="300" t="s">
        <v>78</v>
      </c>
      <c r="B66" s="100">
        <v>310</v>
      </c>
      <c r="C66" s="280"/>
      <c r="D66" s="301"/>
      <c r="E66" s="305">
        <v>604713122377</v>
      </c>
      <c r="F66" s="305">
        <v>0</v>
      </c>
      <c r="G66" s="306">
        <f>SUM(G67:G77)</f>
        <v>548557815945</v>
      </c>
      <c r="H66" s="304">
        <f>SUM(H67:H77)</f>
        <v>569617479549</v>
      </c>
      <c r="I66" s="67"/>
      <c r="L66" s="306"/>
      <c r="M66" s="304"/>
    </row>
    <row r="67" spans="1:13" ht="15">
      <c r="A67" s="438" t="s">
        <v>79</v>
      </c>
      <c r="B67" s="87">
        <v>311</v>
      </c>
      <c r="C67" s="284" t="s">
        <v>80</v>
      </c>
      <c r="D67" s="307"/>
      <c r="E67" s="308">
        <v>62909287499</v>
      </c>
      <c r="F67" s="308">
        <v>0</v>
      </c>
      <c r="G67" s="309">
        <v>48544408952</v>
      </c>
      <c r="H67" s="310">
        <v>94256326625</v>
      </c>
      <c r="I67" s="67"/>
      <c r="L67" s="309"/>
      <c r="M67" s="310"/>
    </row>
    <row r="68" spans="1:13" ht="15">
      <c r="A68" s="438" t="s">
        <v>81</v>
      </c>
      <c r="B68" s="87">
        <v>312</v>
      </c>
      <c r="C68" s="284"/>
      <c r="D68" s="307"/>
      <c r="E68" s="308">
        <v>55870933957</v>
      </c>
      <c r="F68" s="308">
        <v>-267745811</v>
      </c>
      <c r="G68" s="309">
        <v>40763780012</v>
      </c>
      <c r="H68" s="312">
        <v>52314621745</v>
      </c>
      <c r="I68" s="67"/>
      <c r="L68" s="309"/>
      <c r="M68" s="314"/>
    </row>
    <row r="69" spans="1:13" ht="15">
      <c r="A69" s="438" t="s">
        <v>82</v>
      </c>
      <c r="B69" s="87">
        <v>313</v>
      </c>
      <c r="C69" s="284"/>
      <c r="D69" s="307"/>
      <c r="E69" s="308">
        <v>238604228428</v>
      </c>
      <c r="F69" s="308">
        <v>-79734845228</v>
      </c>
      <c r="G69" s="309">
        <v>359625491770</v>
      </c>
      <c r="H69" s="312">
        <v>329602720436</v>
      </c>
      <c r="I69" s="67"/>
      <c r="L69" s="309"/>
      <c r="M69" s="314"/>
    </row>
    <row r="70" spans="1:13" ht="15">
      <c r="A70" s="438" t="s">
        <v>83</v>
      </c>
      <c r="B70" s="87">
        <v>314</v>
      </c>
      <c r="C70" s="284" t="s">
        <v>35</v>
      </c>
      <c r="D70" s="307"/>
      <c r="E70" s="308">
        <v>11665351555</v>
      </c>
      <c r="F70" s="308"/>
      <c r="G70" s="309">
        <v>9370926117</v>
      </c>
      <c r="H70" s="310">
        <v>5120395521</v>
      </c>
      <c r="I70" s="67"/>
      <c r="L70" s="309"/>
      <c r="M70" s="310"/>
    </row>
    <row r="71" spans="1:13" ht="15">
      <c r="A71" s="99" t="s">
        <v>84</v>
      </c>
      <c r="B71" s="87">
        <v>315</v>
      </c>
      <c r="C71" s="284"/>
      <c r="D71" s="307"/>
      <c r="E71" s="308">
        <v>2856190811</v>
      </c>
      <c r="F71" s="308"/>
      <c r="G71" s="311">
        <v>3367776208</v>
      </c>
      <c r="H71" s="312">
        <v>3540546743</v>
      </c>
      <c r="I71" s="67"/>
      <c r="L71" s="313"/>
      <c r="M71" s="314"/>
    </row>
    <row r="72" spans="1:13" ht="15">
      <c r="A72" s="438" t="s">
        <v>85</v>
      </c>
      <c r="B72" s="87">
        <v>316</v>
      </c>
      <c r="C72" s="284" t="s">
        <v>86</v>
      </c>
      <c r="D72" s="307"/>
      <c r="E72" s="308">
        <v>0</v>
      </c>
      <c r="F72" s="308">
        <v>0</v>
      </c>
      <c r="G72" s="309">
        <v>0</v>
      </c>
      <c r="H72" s="310">
        <v>0</v>
      </c>
      <c r="I72" s="67"/>
      <c r="L72" s="309"/>
      <c r="M72" s="310"/>
    </row>
    <row r="73" spans="1:13" ht="15">
      <c r="A73" s="438" t="s">
        <v>87</v>
      </c>
      <c r="B73" s="87">
        <v>317</v>
      </c>
      <c r="C73" s="284"/>
      <c r="D73" s="307"/>
      <c r="E73" s="308">
        <v>80002591039</v>
      </c>
      <c r="F73" s="308">
        <v>80002591039</v>
      </c>
      <c r="G73" s="309">
        <v>0</v>
      </c>
      <c r="H73" s="310">
        <v>0</v>
      </c>
      <c r="I73" s="67"/>
      <c r="L73" s="309"/>
      <c r="M73" s="310"/>
    </row>
    <row r="74" spans="1:13" ht="30">
      <c r="A74" s="99" t="s">
        <v>88</v>
      </c>
      <c r="B74" s="87">
        <v>318</v>
      </c>
      <c r="C74" s="284"/>
      <c r="D74" s="307"/>
      <c r="E74" s="308">
        <v>0</v>
      </c>
      <c r="F74" s="308"/>
      <c r="G74" s="311">
        <v>0</v>
      </c>
      <c r="H74" s="312">
        <v>0</v>
      </c>
      <c r="I74" s="67"/>
      <c r="L74" s="313"/>
      <c r="M74" s="314"/>
    </row>
    <row r="75" spans="1:13" ht="15">
      <c r="A75" s="438" t="s">
        <v>89</v>
      </c>
      <c r="B75" s="87">
        <v>319</v>
      </c>
      <c r="C75" s="284" t="s">
        <v>90</v>
      </c>
      <c r="D75" s="307"/>
      <c r="E75" s="308">
        <v>152804539088</v>
      </c>
      <c r="F75" s="308">
        <v>0</v>
      </c>
      <c r="G75" s="309">
        <f>121753777949-G86</f>
        <v>85711326841</v>
      </c>
      <c r="H75" s="310">
        <f>121203563719-36643982190</f>
        <v>84559581529</v>
      </c>
      <c r="I75" s="67"/>
      <c r="L75" s="309"/>
      <c r="M75" s="310"/>
    </row>
    <row r="76" spans="1:13" ht="15">
      <c r="A76" s="99" t="s">
        <v>91</v>
      </c>
      <c r="B76" s="87">
        <v>320</v>
      </c>
      <c r="C76" s="280"/>
      <c r="D76" s="301"/>
      <c r="E76" s="308">
        <v>0</v>
      </c>
      <c r="F76" s="308"/>
      <c r="G76" s="311">
        <v>0</v>
      </c>
      <c r="H76" s="312">
        <v>0</v>
      </c>
      <c r="I76" s="67"/>
      <c r="L76" s="313"/>
      <c r="M76" s="314"/>
    </row>
    <row r="77" spans="1:13" ht="15">
      <c r="A77" s="440" t="s">
        <v>509</v>
      </c>
      <c r="B77" s="441">
        <v>320</v>
      </c>
      <c r="C77" s="280"/>
      <c r="D77" s="301"/>
      <c r="E77" s="308"/>
      <c r="F77" s="308"/>
      <c r="G77" s="442">
        <v>1174106045</v>
      </c>
      <c r="H77" s="443">
        <v>223286950</v>
      </c>
      <c r="I77" s="67"/>
      <c r="L77" s="313"/>
      <c r="M77" s="314"/>
    </row>
    <row r="78" spans="1:13" ht="15">
      <c r="A78" s="300" t="s">
        <v>92</v>
      </c>
      <c r="B78" s="100">
        <v>330</v>
      </c>
      <c r="C78" s="280"/>
      <c r="D78" s="301"/>
      <c r="E78" s="305">
        <v>6362805055</v>
      </c>
      <c r="F78" s="305">
        <v>0</v>
      </c>
      <c r="G78" s="306">
        <f>SUM(G79:G87)</f>
        <v>41075256163</v>
      </c>
      <c r="H78" s="304">
        <f>SUM(H79:H88)</f>
        <v>43006787245</v>
      </c>
      <c r="I78" s="67"/>
      <c r="L78" s="306"/>
      <c r="M78" s="304"/>
    </row>
    <row r="79" spans="1:13" ht="15">
      <c r="A79" s="438" t="s">
        <v>93</v>
      </c>
      <c r="B79" s="87">
        <v>331</v>
      </c>
      <c r="C79" s="284"/>
      <c r="D79" s="307"/>
      <c r="E79" s="308">
        <v>0</v>
      </c>
      <c r="F79" s="308">
        <v>0</v>
      </c>
      <c r="G79" s="309">
        <v>0</v>
      </c>
      <c r="H79" s="312">
        <v>0</v>
      </c>
      <c r="I79" s="67"/>
      <c r="L79" s="309"/>
      <c r="M79" s="314"/>
    </row>
    <row r="80" spans="1:13" ht="15">
      <c r="A80" s="438" t="s">
        <v>94</v>
      </c>
      <c r="B80" s="87">
        <v>332</v>
      </c>
      <c r="C80" s="284" t="s">
        <v>95</v>
      </c>
      <c r="D80" s="307"/>
      <c r="E80" s="308">
        <v>0</v>
      </c>
      <c r="F80" s="308">
        <v>0</v>
      </c>
      <c r="G80" s="309">
        <v>0</v>
      </c>
      <c r="H80" s="310">
        <v>0</v>
      </c>
      <c r="I80" s="67"/>
      <c r="L80" s="309"/>
      <c r="M80" s="310"/>
    </row>
    <row r="81" spans="1:13" ht="15">
      <c r="A81" s="438" t="s">
        <v>96</v>
      </c>
      <c r="B81" s="87">
        <v>333</v>
      </c>
      <c r="C81" s="284"/>
      <c r="D81" s="307"/>
      <c r="E81" s="308">
        <v>0</v>
      </c>
      <c r="F81" s="308">
        <v>0</v>
      </c>
      <c r="G81" s="309">
        <v>0</v>
      </c>
      <c r="H81" s="312">
        <v>0</v>
      </c>
      <c r="I81" s="67"/>
      <c r="L81" s="309"/>
      <c r="M81" s="314"/>
    </row>
    <row r="82" spans="1:13" ht="15">
      <c r="A82" s="438" t="s">
        <v>97</v>
      </c>
      <c r="B82" s="87">
        <v>334</v>
      </c>
      <c r="C82" s="284" t="s">
        <v>98</v>
      </c>
      <c r="D82" s="307"/>
      <c r="E82" s="308">
        <v>5298540000</v>
      </c>
      <c r="F82" s="308">
        <v>0</v>
      </c>
      <c r="G82" s="309">
        <v>3968540000</v>
      </c>
      <c r="H82" s="310">
        <v>5298540000</v>
      </c>
      <c r="I82" s="67"/>
      <c r="L82" s="309"/>
      <c r="M82" s="310"/>
    </row>
    <row r="83" spans="1:13" ht="15">
      <c r="A83" s="99" t="s">
        <v>99</v>
      </c>
      <c r="B83" s="87">
        <v>335</v>
      </c>
      <c r="C83" s="284" t="s">
        <v>73</v>
      </c>
      <c r="D83" s="307"/>
      <c r="E83" s="308">
        <v>0</v>
      </c>
      <c r="F83" s="308"/>
      <c r="G83" s="311">
        <v>0</v>
      </c>
      <c r="H83" s="312">
        <v>0</v>
      </c>
      <c r="I83" s="67"/>
      <c r="L83" s="313"/>
      <c r="M83" s="314"/>
    </row>
    <row r="84" spans="1:13" ht="15">
      <c r="A84" s="99" t="s">
        <v>100</v>
      </c>
      <c r="B84" s="87">
        <v>336</v>
      </c>
      <c r="C84" s="284"/>
      <c r="D84" s="307"/>
      <c r="E84" s="308">
        <v>377710420</v>
      </c>
      <c r="F84" s="308"/>
      <c r="G84" s="311">
        <v>377710420</v>
      </c>
      <c r="H84" s="312">
        <v>377710420</v>
      </c>
      <c r="I84" s="67"/>
      <c r="L84" s="313"/>
      <c r="M84" s="314"/>
    </row>
    <row r="85" spans="1:13" ht="15">
      <c r="A85" s="99" t="s">
        <v>101</v>
      </c>
      <c r="B85" s="87">
        <v>337</v>
      </c>
      <c r="C85" s="284"/>
      <c r="D85" s="307"/>
      <c r="E85" s="308">
        <v>686554635</v>
      </c>
      <c r="F85" s="308"/>
      <c r="G85" s="311">
        <v>686554635</v>
      </c>
      <c r="H85" s="312">
        <v>686554635</v>
      </c>
      <c r="I85" s="67"/>
      <c r="L85" s="313"/>
      <c r="M85" s="314"/>
    </row>
    <row r="86" spans="1:13" ht="15">
      <c r="A86" s="440" t="s">
        <v>510</v>
      </c>
      <c r="B86" s="441">
        <v>338</v>
      </c>
      <c r="C86" s="284"/>
      <c r="D86" s="307"/>
      <c r="E86" s="308"/>
      <c r="F86" s="308"/>
      <c r="G86" s="442">
        <v>36042451108</v>
      </c>
      <c r="H86" s="443">
        <v>36643982190</v>
      </c>
      <c r="I86" s="67"/>
      <c r="L86" s="313"/>
      <c r="M86" s="314"/>
    </row>
    <row r="87" spans="1:13" ht="15">
      <c r="A87" s="440" t="s">
        <v>551</v>
      </c>
      <c r="B87" s="441">
        <v>339</v>
      </c>
      <c r="C87" s="284"/>
      <c r="D87" s="307"/>
      <c r="E87" s="308"/>
      <c r="F87" s="308"/>
      <c r="G87" s="442">
        <v>0</v>
      </c>
      <c r="H87" s="443">
        <v>0</v>
      </c>
      <c r="I87" s="67"/>
      <c r="L87" s="313"/>
      <c r="M87" s="314"/>
    </row>
    <row r="88" spans="1:13" ht="15">
      <c r="A88" s="300"/>
      <c r="B88" s="100"/>
      <c r="C88" s="280"/>
      <c r="D88" s="301"/>
      <c r="E88" s="308"/>
      <c r="F88" s="308"/>
      <c r="G88" s="309"/>
      <c r="H88" s="310"/>
      <c r="I88" s="67"/>
      <c r="L88" s="309"/>
      <c r="M88" s="310"/>
    </row>
    <row r="89" spans="1:13" ht="15">
      <c r="A89" s="300" t="s">
        <v>102</v>
      </c>
      <c r="B89" s="100">
        <v>400</v>
      </c>
      <c r="C89" s="280"/>
      <c r="D89" s="301"/>
      <c r="E89" s="305">
        <v>85706276897</v>
      </c>
      <c r="F89" s="305">
        <v>0</v>
      </c>
      <c r="G89" s="306">
        <f>G90+G105</f>
        <v>86314464099</v>
      </c>
      <c r="H89" s="304">
        <f>H90+H105</f>
        <v>80933467419</v>
      </c>
      <c r="I89" s="67"/>
      <c r="L89" s="306"/>
      <c r="M89" s="304"/>
    </row>
    <row r="90" spans="1:13" ht="15">
      <c r="A90" s="300" t="s">
        <v>103</v>
      </c>
      <c r="B90" s="100">
        <v>410</v>
      </c>
      <c r="C90" s="284" t="s">
        <v>104</v>
      </c>
      <c r="D90" s="307"/>
      <c r="E90" s="305">
        <v>84007446852</v>
      </c>
      <c r="F90" s="305">
        <v>0</v>
      </c>
      <c r="G90" s="306">
        <f>SUM(G91:G104)</f>
        <v>86314464099</v>
      </c>
      <c r="H90" s="304">
        <f>SUM(H91:H104)</f>
        <v>80933467419</v>
      </c>
      <c r="I90" s="67"/>
      <c r="L90" s="306"/>
      <c r="M90" s="304"/>
    </row>
    <row r="91" spans="1:13" ht="15">
      <c r="A91" s="438" t="s">
        <v>105</v>
      </c>
      <c r="B91" s="87">
        <v>411</v>
      </c>
      <c r="C91" s="284"/>
      <c r="D91" s="307"/>
      <c r="E91" s="308">
        <v>58180000000</v>
      </c>
      <c r="F91" s="308"/>
      <c r="G91" s="309">
        <v>58180000000</v>
      </c>
      <c r="H91" s="310">
        <v>58180000000</v>
      </c>
      <c r="I91" s="67"/>
      <c r="L91" s="309"/>
      <c r="M91" s="310"/>
    </row>
    <row r="92" spans="1:13" ht="15">
      <c r="A92" s="438" t="s">
        <v>106</v>
      </c>
      <c r="B92" s="87">
        <v>412</v>
      </c>
      <c r="C92" s="284"/>
      <c r="D92" s="307"/>
      <c r="E92" s="308">
        <v>5450293250</v>
      </c>
      <c r="F92" s="308"/>
      <c r="G92" s="309">
        <v>5450293250</v>
      </c>
      <c r="H92" s="310">
        <v>5450293250</v>
      </c>
      <c r="I92" s="67"/>
      <c r="L92" s="309"/>
      <c r="M92" s="310"/>
    </row>
    <row r="93" spans="1:13" ht="15">
      <c r="A93" s="438" t="s">
        <v>107</v>
      </c>
      <c r="B93" s="87">
        <v>413</v>
      </c>
      <c r="C93" s="284"/>
      <c r="D93" s="307"/>
      <c r="E93" s="308">
        <v>0</v>
      </c>
      <c r="F93" s="308"/>
      <c r="G93" s="309">
        <v>0</v>
      </c>
      <c r="H93" s="310">
        <v>0</v>
      </c>
      <c r="I93" s="67"/>
      <c r="L93" s="309"/>
      <c r="M93" s="310"/>
    </row>
    <row r="94" spans="1:13" ht="15">
      <c r="A94" s="438" t="s">
        <v>108</v>
      </c>
      <c r="B94" s="87">
        <v>414</v>
      </c>
      <c r="C94" s="284"/>
      <c r="D94" s="307"/>
      <c r="E94" s="308">
        <v>0</v>
      </c>
      <c r="F94" s="308"/>
      <c r="G94" s="309">
        <v>0</v>
      </c>
      <c r="H94" s="310">
        <v>0</v>
      </c>
      <c r="I94" s="67"/>
      <c r="L94" s="309"/>
      <c r="M94" s="310"/>
    </row>
    <row r="95" spans="1:13" ht="15">
      <c r="A95" s="438" t="s">
        <v>109</v>
      </c>
      <c r="B95" s="87">
        <v>415</v>
      </c>
      <c r="C95" s="284"/>
      <c r="D95" s="307"/>
      <c r="E95" s="308">
        <v>0</v>
      </c>
      <c r="F95" s="308"/>
      <c r="G95" s="309">
        <v>0</v>
      </c>
      <c r="H95" s="310">
        <v>0</v>
      </c>
      <c r="I95" s="67"/>
      <c r="L95" s="309"/>
      <c r="M95" s="310"/>
    </row>
    <row r="96" spans="1:13" ht="15">
      <c r="A96" s="438" t="s">
        <v>110</v>
      </c>
      <c r="B96" s="87">
        <v>416</v>
      </c>
      <c r="C96" s="284"/>
      <c r="D96" s="307"/>
      <c r="E96" s="308">
        <v>0</v>
      </c>
      <c r="F96" s="308"/>
      <c r="G96" s="309">
        <v>0</v>
      </c>
      <c r="H96" s="310">
        <v>0</v>
      </c>
      <c r="I96" s="67"/>
      <c r="L96" s="309"/>
      <c r="M96" s="310"/>
    </row>
    <row r="97" spans="1:13" ht="15">
      <c r="A97" s="438" t="s">
        <v>111</v>
      </c>
      <c r="B97" s="87">
        <v>417</v>
      </c>
      <c r="C97" s="284"/>
      <c r="D97" s="307"/>
      <c r="E97" s="308">
        <v>10289159552</v>
      </c>
      <c r="F97" s="308"/>
      <c r="G97" s="309">
        <v>10289159552</v>
      </c>
      <c r="H97" s="310">
        <v>6958734939</v>
      </c>
      <c r="I97" s="67"/>
      <c r="L97" s="309"/>
      <c r="M97" s="310"/>
    </row>
    <row r="98" spans="1:13" ht="15">
      <c r="A98" s="438" t="s">
        <v>112</v>
      </c>
      <c r="B98" s="87">
        <v>418</v>
      </c>
      <c r="C98" s="284"/>
      <c r="D98" s="307"/>
      <c r="E98" s="308">
        <v>2044776221</v>
      </c>
      <c r="F98" s="308"/>
      <c r="G98" s="309">
        <v>2044776221</v>
      </c>
      <c r="H98" s="310">
        <v>1401524776</v>
      </c>
      <c r="I98" s="67"/>
      <c r="L98" s="309"/>
      <c r="M98" s="310"/>
    </row>
    <row r="99" spans="1:13" ht="15">
      <c r="A99" s="438" t="s">
        <v>113</v>
      </c>
      <c r="B99" s="87">
        <v>419</v>
      </c>
      <c r="C99" s="284"/>
      <c r="D99" s="307"/>
      <c r="E99" s="308">
        <v>0</v>
      </c>
      <c r="F99" s="308"/>
      <c r="G99" s="309">
        <v>0</v>
      </c>
      <c r="H99" s="310">
        <v>0</v>
      </c>
      <c r="I99" s="67"/>
      <c r="L99" s="309"/>
      <c r="M99" s="310"/>
    </row>
    <row r="100" spans="1:13" ht="15">
      <c r="A100" s="438" t="s">
        <v>114</v>
      </c>
      <c r="B100" s="87">
        <v>420</v>
      </c>
      <c r="C100" s="284"/>
      <c r="D100" s="307"/>
      <c r="E100" s="308">
        <v>8043217829</v>
      </c>
      <c r="F100" s="308"/>
      <c r="G100" s="309">
        <v>10350235076</v>
      </c>
      <c r="H100" s="310">
        <v>8942914454</v>
      </c>
      <c r="I100" s="67"/>
      <c r="L100" s="309"/>
      <c r="M100" s="310"/>
    </row>
    <row r="101" spans="1:13" ht="15" hidden="1">
      <c r="A101" s="103" t="s">
        <v>115</v>
      </c>
      <c r="B101" s="87"/>
      <c r="C101" s="284"/>
      <c r="D101" s="307"/>
      <c r="E101" s="308"/>
      <c r="F101" s="308"/>
      <c r="G101" s="309"/>
      <c r="H101" s="310"/>
      <c r="I101" s="67"/>
      <c r="L101" s="309"/>
      <c r="M101" s="310"/>
    </row>
    <row r="102" spans="1:13" ht="15" hidden="1">
      <c r="A102" s="103" t="s">
        <v>116</v>
      </c>
      <c r="B102" s="87"/>
      <c r="C102" s="284"/>
      <c r="D102" s="307"/>
      <c r="E102" s="308"/>
      <c r="F102" s="308"/>
      <c r="G102" s="309"/>
      <c r="H102" s="310"/>
      <c r="I102" s="67"/>
      <c r="L102" s="309"/>
      <c r="M102" s="310"/>
    </row>
    <row r="103" spans="1:13" ht="15">
      <c r="A103" s="438" t="s">
        <v>117</v>
      </c>
      <c r="B103" s="87">
        <v>421</v>
      </c>
      <c r="C103" s="284"/>
      <c r="D103" s="307"/>
      <c r="E103" s="308">
        <v>0</v>
      </c>
      <c r="F103" s="308"/>
      <c r="G103" s="309">
        <v>0</v>
      </c>
      <c r="H103" s="310">
        <v>0</v>
      </c>
      <c r="I103" s="67"/>
      <c r="L103" s="309"/>
      <c r="M103" s="310"/>
    </row>
    <row r="104" spans="1:13" ht="15">
      <c r="A104" s="444" t="s">
        <v>552</v>
      </c>
      <c r="B104" s="441">
        <v>422</v>
      </c>
      <c r="C104" s="445"/>
      <c r="D104" s="446"/>
      <c r="E104" s="447">
        <v>0</v>
      </c>
      <c r="F104" s="447"/>
      <c r="G104" s="448">
        <v>0</v>
      </c>
      <c r="H104" s="449">
        <v>0</v>
      </c>
      <c r="I104" s="67"/>
      <c r="L104" s="309"/>
      <c r="M104" s="310"/>
    </row>
    <row r="105" spans="1:13" ht="15">
      <c r="A105" s="300" t="s">
        <v>118</v>
      </c>
      <c r="B105" s="100">
        <v>430</v>
      </c>
      <c r="C105" s="280"/>
      <c r="D105" s="301"/>
      <c r="E105" s="305">
        <v>1698830045</v>
      </c>
      <c r="F105" s="305">
        <v>0</v>
      </c>
      <c r="G105" s="306">
        <f>SUM(G106:G107)</f>
        <v>0</v>
      </c>
      <c r="H105" s="304">
        <f>SUM(H106:H108)</f>
        <v>0</v>
      </c>
      <c r="I105" s="67"/>
      <c r="L105" s="306"/>
      <c r="M105" s="304"/>
    </row>
    <row r="106" spans="1:13" ht="15">
      <c r="A106" s="438" t="s">
        <v>553</v>
      </c>
      <c r="B106" s="87">
        <v>432</v>
      </c>
      <c r="C106" s="284" t="s">
        <v>119</v>
      </c>
      <c r="D106" s="307"/>
      <c r="E106" s="308">
        <v>0</v>
      </c>
      <c r="F106" s="308">
        <v>0</v>
      </c>
      <c r="G106" s="309">
        <v>0</v>
      </c>
      <c r="H106" s="310">
        <v>0</v>
      </c>
      <c r="I106" s="67"/>
      <c r="L106" s="309"/>
      <c r="M106" s="310"/>
    </row>
    <row r="107" spans="1:13" ht="15">
      <c r="A107" s="99" t="s">
        <v>554</v>
      </c>
      <c r="B107" s="87">
        <v>433</v>
      </c>
      <c r="C107" s="284"/>
      <c r="D107" s="307"/>
      <c r="E107" s="308">
        <v>0</v>
      </c>
      <c r="F107" s="308"/>
      <c r="G107" s="311">
        <v>0</v>
      </c>
      <c r="H107" s="312">
        <v>0</v>
      </c>
      <c r="I107" s="67"/>
      <c r="L107" s="313"/>
      <c r="M107" s="314"/>
    </row>
    <row r="108" spans="1:13" ht="15">
      <c r="A108" s="321"/>
      <c r="B108" s="87"/>
      <c r="C108" s="284"/>
      <c r="D108" s="307"/>
      <c r="E108" s="308"/>
      <c r="F108" s="308"/>
      <c r="G108" s="309"/>
      <c r="H108" s="310"/>
      <c r="I108" s="67"/>
      <c r="L108" s="309"/>
      <c r="M108" s="310"/>
    </row>
    <row r="109" spans="1:13" ht="15">
      <c r="A109" s="341" t="s">
        <v>555</v>
      </c>
      <c r="B109" s="450">
        <v>439</v>
      </c>
      <c r="C109" s="451"/>
      <c r="D109" s="452"/>
      <c r="E109" s="453"/>
      <c r="F109" s="453"/>
      <c r="G109" s="477">
        <v>8205760251</v>
      </c>
      <c r="H109" s="404">
        <v>7798584244</v>
      </c>
      <c r="I109" s="67"/>
      <c r="L109" s="327"/>
      <c r="M109" s="342"/>
    </row>
    <row r="110" spans="1:13" ht="15.75" thickBot="1">
      <c r="A110" s="343" t="s">
        <v>120</v>
      </c>
      <c r="B110" s="344">
        <v>440</v>
      </c>
      <c r="C110" s="345"/>
      <c r="D110" s="346"/>
      <c r="E110" s="347">
        <v>696782204329</v>
      </c>
      <c r="F110" s="347">
        <v>0</v>
      </c>
      <c r="G110" s="348">
        <f>G65+G89+G109</f>
        <v>684153296458</v>
      </c>
      <c r="H110" s="348">
        <f>H65+H89+H109</f>
        <v>701356318457</v>
      </c>
      <c r="I110" s="67"/>
      <c r="L110" s="348"/>
      <c r="M110" s="349"/>
    </row>
    <row r="111" spans="7:8" ht="15">
      <c r="G111" s="6">
        <f>G61-G110</f>
        <v>0</v>
      </c>
      <c r="H111" s="6">
        <f>H61-H110</f>
        <v>0</v>
      </c>
    </row>
    <row r="112" ht="15">
      <c r="A112" s="350" t="s">
        <v>561</v>
      </c>
    </row>
    <row r="117" ht="15">
      <c r="B117" s="11"/>
    </row>
    <row r="118" spans="1:13" ht="15">
      <c r="A118" s="18" t="s">
        <v>121</v>
      </c>
      <c r="B118" s="18" t="s">
        <v>122</v>
      </c>
      <c r="H118" s="19" t="s">
        <v>123</v>
      </c>
      <c r="M118" s="19"/>
    </row>
    <row r="119" spans="1:13" ht="15">
      <c r="A119" s="20" t="s">
        <v>126</v>
      </c>
      <c r="B119" s="20" t="s">
        <v>124</v>
      </c>
      <c r="H119" s="19" t="s">
        <v>125</v>
      </c>
      <c r="M119" s="19"/>
    </row>
    <row r="121" ht="15">
      <c r="A121" s="1" t="s">
        <v>512</v>
      </c>
    </row>
    <row r="122" spans="8:13" ht="15.75" thickBot="1">
      <c r="H122" s="10" t="s">
        <v>129</v>
      </c>
      <c r="M122" s="10"/>
    </row>
    <row r="123" spans="1:13" s="3" customFormat="1" ht="30">
      <c r="A123" s="406" t="s">
        <v>130</v>
      </c>
      <c r="B123" s="281" t="s">
        <v>548</v>
      </c>
      <c r="C123" s="281" t="s">
        <v>4</v>
      </c>
      <c r="D123" s="298"/>
      <c r="E123" s="299" t="s">
        <v>5</v>
      </c>
      <c r="F123" s="299" t="s">
        <v>6</v>
      </c>
      <c r="G123" s="83" t="s">
        <v>549</v>
      </c>
      <c r="H123" s="283" t="s">
        <v>550</v>
      </c>
      <c r="L123" s="407"/>
      <c r="M123" s="283"/>
    </row>
    <row r="124" spans="1:13" ht="15">
      <c r="A124" s="193" t="s">
        <v>513</v>
      </c>
      <c r="B124" s="455" t="s">
        <v>133</v>
      </c>
      <c r="C124" s="284"/>
      <c r="D124" s="307"/>
      <c r="E124" s="308">
        <v>0</v>
      </c>
      <c r="F124" s="308">
        <v>0</v>
      </c>
      <c r="G124" s="309">
        <v>0</v>
      </c>
      <c r="H124" s="310">
        <v>0</v>
      </c>
      <c r="L124" s="309"/>
      <c r="M124" s="310"/>
    </row>
    <row r="125" spans="1:13" ht="15">
      <c r="A125" s="193" t="s">
        <v>514</v>
      </c>
      <c r="B125" s="455" t="s">
        <v>136</v>
      </c>
      <c r="C125" s="408"/>
      <c r="D125" s="409"/>
      <c r="E125" s="308">
        <v>0</v>
      </c>
      <c r="F125" s="308"/>
      <c r="G125" s="311">
        <v>0</v>
      </c>
      <c r="H125" s="312">
        <v>0</v>
      </c>
      <c r="L125" s="313"/>
      <c r="M125" s="314"/>
    </row>
    <row r="126" spans="1:13" ht="15">
      <c r="A126" s="193" t="s">
        <v>515</v>
      </c>
      <c r="B126" s="455" t="s">
        <v>170</v>
      </c>
      <c r="C126" s="408"/>
      <c r="D126" s="409"/>
      <c r="E126" s="308">
        <v>0</v>
      </c>
      <c r="F126" s="308"/>
      <c r="G126" s="311">
        <v>0</v>
      </c>
      <c r="H126" s="312">
        <v>0</v>
      </c>
      <c r="L126" s="313"/>
      <c r="M126" s="314"/>
    </row>
    <row r="127" spans="1:13" ht="15">
      <c r="A127" s="193" t="s">
        <v>516</v>
      </c>
      <c r="B127" s="455" t="s">
        <v>172</v>
      </c>
      <c r="C127" s="408"/>
      <c r="D127" s="409"/>
      <c r="E127" s="308">
        <v>0</v>
      </c>
      <c r="F127" s="308"/>
      <c r="G127" s="311">
        <v>0</v>
      </c>
      <c r="H127" s="312">
        <v>0</v>
      </c>
      <c r="L127" s="313"/>
      <c r="M127" s="314"/>
    </row>
    <row r="128" spans="1:13" ht="15">
      <c r="A128" s="193" t="s">
        <v>517</v>
      </c>
      <c r="B128" s="455" t="s">
        <v>174</v>
      </c>
      <c r="C128" s="408"/>
      <c r="D128" s="409"/>
      <c r="E128" s="308"/>
      <c r="F128" s="308"/>
      <c r="G128" s="311">
        <v>0</v>
      </c>
      <c r="H128" s="312">
        <v>0</v>
      </c>
      <c r="L128" s="309"/>
      <c r="M128" s="310"/>
    </row>
    <row r="129" spans="1:13" ht="15">
      <c r="A129" s="193" t="s">
        <v>518</v>
      </c>
      <c r="B129" s="455" t="s">
        <v>176</v>
      </c>
      <c r="C129" s="408"/>
      <c r="D129" s="409"/>
      <c r="E129" s="308">
        <v>0</v>
      </c>
      <c r="F129" s="308"/>
      <c r="G129" s="311">
        <v>0</v>
      </c>
      <c r="H129" s="312">
        <v>0</v>
      </c>
      <c r="L129" s="313"/>
      <c r="M129" s="314"/>
    </row>
    <row r="130" spans="1:13" ht="15.75" thickBot="1">
      <c r="A130" s="410"/>
      <c r="B130" s="411"/>
      <c r="C130" s="411"/>
      <c r="D130" s="412"/>
      <c r="E130" s="413"/>
      <c r="F130" s="413"/>
      <c r="G130" s="414"/>
      <c r="H130" s="415"/>
      <c r="L130" s="414"/>
      <c r="M130" s="415"/>
    </row>
    <row r="131" ht="15">
      <c r="B131" s="3"/>
    </row>
    <row r="132" spans="1:2" ht="15">
      <c r="A132" s="17" t="s">
        <v>561</v>
      </c>
      <c r="B132" s="3"/>
    </row>
    <row r="133" ht="15">
      <c r="B133" s="3"/>
    </row>
    <row r="134" ht="15">
      <c r="B134" s="3"/>
    </row>
    <row r="137" ht="15">
      <c r="B137" s="11"/>
    </row>
    <row r="138" spans="1:8" ht="15">
      <c r="A138" s="18" t="s">
        <v>121</v>
      </c>
      <c r="B138" s="18" t="s">
        <v>122</v>
      </c>
      <c r="H138" s="488" t="s">
        <v>574</v>
      </c>
    </row>
    <row r="139" spans="1:8" ht="15">
      <c r="A139" s="20" t="s">
        <v>126</v>
      </c>
      <c r="B139" s="20" t="s">
        <v>124</v>
      </c>
      <c r="H139" s="19" t="s">
        <v>125</v>
      </c>
    </row>
  </sheetData>
  <sheetProtection/>
  <hyperlinks>
    <hyperlink ref="A9" r:id="rId1" tooltip="Click here" display="  1.Tiền "/>
    <hyperlink ref="A12" location="DT" tooltip="Click here" display="  1. Đầu tư ngắn hạn"/>
    <hyperlink ref="A13" location="DT" tooltip="Click here" display="  2. Dự phòng giảm giá đầu tư ngắn hạn"/>
    <hyperlink ref="A15" r:id="rId2" tooltip="Click here" display="  1. Phải thu khách hàng "/>
    <hyperlink ref="A16" r:id="rId3" tooltip="Click here" display="  2. Trả trước cho người bán"/>
    <hyperlink ref="A17" r:id="rId4" tooltip="Click here" display="3. Phải thu nội bộ ngắn hạn"/>
    <hyperlink ref="A19" r:id="rId5" tooltip="Click here" display="5. Các khoản phải thu khác"/>
    <hyperlink ref="A22" r:id="rId6" tooltip="Click here" display="1. Hàng tồn kho"/>
    <hyperlink ref="A25" r:id="rId7" tooltip="Click here" display="1. Chi phí trả trước ngắn hạn "/>
    <hyperlink ref="A26" r:id="rId8" tooltip="Click here" display="2. Thuế GTGT được khấu trừ"/>
    <hyperlink ref="A27" r:id="rId9" tooltip="Click here" display="3. Thuế và các khoản khác phải thu Nhà nước"/>
    <hyperlink ref="A32" r:id="rId10" tooltip="Click here" display="  1. Phải thu dài hạn của khách hàng"/>
    <hyperlink ref="A34" r:id="rId11" tooltip="Click here" display="3. Phải thu dài hạn nội bộ "/>
    <hyperlink ref="A35" r:id="rId12" tooltip="Click here" display="4. Phải thu dài hạn khác"/>
    <hyperlink ref="A38" location="FA" tooltip="Click here" display="1. Tài sản cố định hữu hình"/>
    <hyperlink ref="A41" r:id="rId13" tooltip="Click here" display="2. Tài sản cố định thuê tài chính"/>
    <hyperlink ref="A44" r:id="rId14" tooltip="Click here" display="3. Tài sản cố định vô hình"/>
    <hyperlink ref="A47" location="WIP" tooltip="Click here" display="4. Chi phí xây dựng cơ bản dở dang"/>
    <hyperlink ref="A48" location="BDS" tooltip="Click here" display="III. Bất động sản đầu tư"/>
    <hyperlink ref="A52" r:id="rId15" tooltip="Click here" display="  1. Đầu tư vào công ty con "/>
    <hyperlink ref="A53" r:id="rId16" tooltip="Click here" display="  2. Đầu tư vào công ty liên kết, liên doanh"/>
    <hyperlink ref="A54" r:id="rId17" tooltip="Click here" display="  3. Đầu tư dài hạn khác"/>
    <hyperlink ref="A58" r:id="rId18" tooltip="Click here" display="1. Chi phí trả trước dài hạn"/>
    <hyperlink ref="A67" r:id="rId19" tooltip="Click here" display="1. Vay và nợ ngắn hạn"/>
    <hyperlink ref="A68" r:id="rId20" tooltip="Click here" display="2. Phải trả người bán "/>
    <hyperlink ref="A69" r:id="rId21" tooltip="Click here" display="3. Người mua trả tiền trước"/>
    <hyperlink ref="A70" r:id="rId22" tooltip="Click here" display="4. Thuế và các khoản phải nộp Nhà nước"/>
    <hyperlink ref="A75" r:id="rId23" tooltip="Click here" display="9. Các khoản phải trả, phải nộp ngắn hạn khác"/>
    <hyperlink ref="A79" r:id="rId24" tooltip="Click here" display="  1. Phải trả dài hạn người bán "/>
    <hyperlink ref="A80" r:id="rId25" tooltip="Click here" display="  2. Phải trả dài hạn nội bộ "/>
    <hyperlink ref="A81" r:id="rId26" tooltip="Click here" display="3. Phải trả dài hạn khác"/>
    <hyperlink ref="A82" r:id="rId27" tooltip="Click here" display="4. Vay và nợ dài hạn "/>
    <hyperlink ref="A91" location="Von" tooltip="Click here" display="1. Vốn đầu tư của chủ sở hữu"/>
    <hyperlink ref="A92" r:id="rId28" tooltip="Click here" display="2. Thặng dư vốn cổ phần"/>
    <hyperlink ref="A93" r:id="rId29" tooltip="Click here" display="3. Vốn khác của chủ sở hữu "/>
    <hyperlink ref="A94" r:id="rId30" tooltip="Click here" display="4. Cổ phiếu quỹ"/>
    <hyperlink ref="A95" r:id="rId31" tooltip="Click here" display="5. Chênh lệch đánh giá lại tài sản"/>
    <hyperlink ref="A96" r:id="rId32" tooltip="Click here" display="6. Chênh lệch tỷ giá hối đoái"/>
    <hyperlink ref="A97" r:id="rId33" tooltip="Click here" display="7. Quỹ đầu tư phát triển"/>
    <hyperlink ref="A98" r:id="rId34" tooltip="Click here" display="8. Quỹ dự phòng tài chính"/>
    <hyperlink ref="A99" r:id="rId35" tooltip="Click here" display="9. Quỹ khác thuộc vốn chủ sở hữu"/>
    <hyperlink ref="A100" location="RE" tooltip="Click here" display="10. Lợi nhuận sau thuế chưa phân phối"/>
    <hyperlink ref="A103" r:id="rId36" tooltip="Click here" display="11. Nguồn vốn đầu tư XDCB"/>
    <hyperlink ref="A106" r:id="rId37" tooltip="Click here" display="2. Nguồn kinh phí "/>
    <hyperlink ref="A124" r:id="rId38" tooltip="Click here" display="1. Tài sản thuê ngoài"/>
    <hyperlink ref="A72" r:id="rId39" tooltip="Click here" display="6. Chi phí phải trả"/>
    <hyperlink ref="A73" r:id="rId40" tooltip="Click here" display="7. Phải trả nội bộ"/>
    <hyperlink ref="A104" r:id="rId41" tooltip="Click here" display="11. Nguồn vốn đầu tư XDCB"/>
  </hyperlinks>
  <printOptions horizontalCentered="1"/>
  <pageMargins left="0.5" right="0.25" top="0.26" bottom="0.32" header="0.17" footer="0.21"/>
  <pageSetup horizontalDpi="600" verticalDpi="600" orientation="portrait" paperSize="9" scale="90" r:id="rId42"/>
  <rowBreaks count="2" manualBreakCount="2">
    <brk id="61" max="255" man="1"/>
    <brk id="11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zoomScale="90" zoomScaleNormal="90" zoomScalePageLayoutView="0" workbookViewId="0" topLeftCell="A16">
      <selection activeCell="D35" sqref="D35"/>
    </sheetView>
  </sheetViews>
  <sheetFormatPr defaultColWidth="9.00390625" defaultRowHeight="12.75"/>
  <cols>
    <col min="1" max="1" width="42.75390625" style="383" bestFit="1" customWidth="1"/>
    <col min="2" max="2" width="12.75390625" style="381" customWidth="1"/>
    <col min="3" max="3" width="21.125" style="67" customWidth="1"/>
    <col min="4" max="4" width="21.125" style="382" customWidth="1"/>
    <col min="5" max="16384" width="9.125" style="383" customWidth="1"/>
  </cols>
  <sheetData>
    <row r="1" ht="15">
      <c r="A1" s="110" t="s">
        <v>557</v>
      </c>
    </row>
    <row r="2" ht="15">
      <c r="A2" s="7" t="s">
        <v>563</v>
      </c>
    </row>
    <row r="3" ht="15">
      <c r="A3" s="7"/>
    </row>
    <row r="4" ht="15">
      <c r="A4" s="7" t="s">
        <v>547</v>
      </c>
    </row>
    <row r="5" ht="15">
      <c r="A5" s="384"/>
    </row>
    <row r="6" ht="15">
      <c r="A6" s="385" t="s">
        <v>489</v>
      </c>
    </row>
    <row r="7" spans="1:4" ht="15.75" thickBot="1">
      <c r="A7" s="386"/>
      <c r="B7" s="387"/>
      <c r="C7" s="112"/>
      <c r="D7" s="116" t="s">
        <v>129</v>
      </c>
    </row>
    <row r="8" spans="1:4" ht="15">
      <c r="A8" s="388"/>
      <c r="B8" s="389" t="s">
        <v>490</v>
      </c>
      <c r="C8" s="390" t="s">
        <v>566</v>
      </c>
      <c r="D8" s="391" t="s">
        <v>305</v>
      </c>
    </row>
    <row r="9" spans="1:4" ht="15">
      <c r="A9" s="392" t="s">
        <v>491</v>
      </c>
      <c r="B9" s="393"/>
      <c r="C9" s="394"/>
      <c r="D9" s="395"/>
    </row>
    <row r="10" spans="1:6" ht="15">
      <c r="A10" s="396" t="s">
        <v>492</v>
      </c>
      <c r="B10" s="393" t="s">
        <v>493</v>
      </c>
      <c r="C10" s="397">
        <f>CDKT!G7/CDKT!G61*100</f>
        <v>92.82708930263664</v>
      </c>
      <c r="D10" s="398">
        <v>93.53965861850607</v>
      </c>
      <c r="E10" s="478"/>
      <c r="F10" s="479"/>
    </row>
    <row r="11" spans="1:6" ht="15">
      <c r="A11" s="396" t="s">
        <v>494</v>
      </c>
      <c r="B11" s="393" t="s">
        <v>493</v>
      </c>
      <c r="C11" s="397">
        <f>CDKT!G30/CDKT!G61*100</f>
        <v>7.172910697363369</v>
      </c>
      <c r="D11" s="398">
        <v>6.460341381493933</v>
      </c>
      <c r="E11" s="478"/>
      <c r="F11" s="479"/>
    </row>
    <row r="12" spans="1:5" ht="15">
      <c r="A12" s="396"/>
      <c r="B12" s="393"/>
      <c r="C12" s="397"/>
      <c r="D12" s="398"/>
      <c r="E12" s="478"/>
    </row>
    <row r="13" spans="1:5" ht="15">
      <c r="A13" s="392" t="s">
        <v>495</v>
      </c>
      <c r="B13" s="393"/>
      <c r="C13" s="397"/>
      <c r="D13" s="398"/>
      <c r="E13" s="478"/>
    </row>
    <row r="14" spans="1:6" ht="15">
      <c r="A14" s="396" t="s">
        <v>496</v>
      </c>
      <c r="B14" s="393" t="s">
        <v>493</v>
      </c>
      <c r="C14" s="397">
        <f>CDKT!G65/CDKT!G110*100</f>
        <v>86.18435008069825</v>
      </c>
      <c r="D14" s="398">
        <v>87.35</v>
      </c>
      <c r="E14" s="478"/>
      <c r="F14" s="479"/>
    </row>
    <row r="15" spans="1:6" ht="15">
      <c r="A15" s="396" t="s">
        <v>497</v>
      </c>
      <c r="B15" s="393" t="s">
        <v>493</v>
      </c>
      <c r="C15" s="397">
        <f>CDKT!G89/CDKT!G110*100</f>
        <v>12.616246175508827</v>
      </c>
      <c r="D15" s="398">
        <v>11.54</v>
      </c>
      <c r="E15" s="478"/>
      <c r="F15" s="479"/>
    </row>
    <row r="16" spans="1:5" ht="15">
      <c r="A16" s="399"/>
      <c r="B16" s="393"/>
      <c r="C16" s="397"/>
      <c r="D16" s="398"/>
      <c r="E16" s="478"/>
    </row>
    <row r="17" spans="1:5" ht="15">
      <c r="A17" s="392" t="s">
        <v>498</v>
      </c>
      <c r="B17" s="393"/>
      <c r="C17" s="397"/>
      <c r="D17" s="398"/>
      <c r="E17" s="478"/>
    </row>
    <row r="18" spans="1:6" ht="15">
      <c r="A18" s="396" t="s">
        <v>499</v>
      </c>
      <c r="B18" s="393" t="s">
        <v>500</v>
      </c>
      <c r="C18" s="397">
        <v>1.0792249385184978</v>
      </c>
      <c r="D18" s="398">
        <v>1.14</v>
      </c>
      <c r="E18" s="478"/>
      <c r="F18" s="479"/>
    </row>
    <row r="19" spans="1:6" ht="15">
      <c r="A19" s="396" t="s">
        <v>501</v>
      </c>
      <c r="B19" s="393" t="s">
        <v>500</v>
      </c>
      <c r="C19" s="397">
        <v>1.088534649136674</v>
      </c>
      <c r="D19" s="398">
        <v>1.15</v>
      </c>
      <c r="E19" s="478"/>
      <c r="F19" s="479"/>
    </row>
    <row r="20" spans="1:6" ht="15">
      <c r="A20" s="396" t="s">
        <v>502</v>
      </c>
      <c r="B20" s="393" t="s">
        <v>500</v>
      </c>
      <c r="C20" s="397">
        <v>0.06159869187543548</v>
      </c>
      <c r="D20" s="398">
        <v>0.17</v>
      </c>
      <c r="E20" s="478"/>
      <c r="F20" s="479"/>
    </row>
    <row r="21" spans="1:5" ht="15">
      <c r="A21" s="399"/>
      <c r="B21" s="393"/>
      <c r="C21" s="397"/>
      <c r="D21" s="398"/>
      <c r="E21" s="478"/>
    </row>
    <row r="22" spans="1:5" ht="15">
      <c r="A22" s="392" t="s">
        <v>503</v>
      </c>
      <c r="B22" s="393"/>
      <c r="C22" s="397"/>
      <c r="D22" s="398"/>
      <c r="E22" s="478"/>
    </row>
    <row r="23" spans="1:6" ht="15">
      <c r="A23" s="396" t="s">
        <v>504</v>
      </c>
      <c r="B23" s="393" t="s">
        <v>493</v>
      </c>
      <c r="C23" s="397">
        <f>'KQKD (goc)'!E22/'KQKD (goc)'!E9*100</f>
        <v>3.8297357383298767</v>
      </c>
      <c r="D23" s="398">
        <v>3.8555931627139315</v>
      </c>
      <c r="E23" s="478"/>
      <c r="F23" s="479"/>
    </row>
    <row r="24" spans="1:6" ht="15">
      <c r="A24" s="396" t="s">
        <v>505</v>
      </c>
      <c r="B24" s="393" t="s">
        <v>493</v>
      </c>
      <c r="C24" s="397">
        <f>'KQKD (goc)'!E27/'KQKD (goc)'!E9*100</f>
        <v>2.493009503919715</v>
      </c>
      <c r="D24" s="398">
        <v>2.89</v>
      </c>
      <c r="E24" s="478"/>
      <c r="F24" s="479"/>
    </row>
    <row r="25" spans="1:6" ht="15">
      <c r="A25" s="396" t="s">
        <v>506</v>
      </c>
      <c r="B25" s="393" t="s">
        <v>493</v>
      </c>
      <c r="C25" s="397">
        <f>'KQKD (goc)'!E22/CDKT!G61*100</f>
        <v>2.171335142417451</v>
      </c>
      <c r="D25" s="398">
        <v>2.5873375387738173</v>
      </c>
      <c r="E25" s="478"/>
      <c r="F25" s="479"/>
    </row>
    <row r="26" spans="1:6" ht="15">
      <c r="A26" s="396" t="s">
        <v>507</v>
      </c>
      <c r="B26" s="393" t="s">
        <v>493</v>
      </c>
      <c r="C26" s="397">
        <f>'KQKD (goc)'!E27/CDKT!G61*100</f>
        <v>1.4134550047576437</v>
      </c>
      <c r="D26" s="398">
        <v>1.94</v>
      </c>
      <c r="E26" s="478"/>
      <c r="F26" s="479"/>
    </row>
    <row r="27" spans="1:6" ht="15.75" thickBot="1">
      <c r="A27" s="400" t="s">
        <v>508</v>
      </c>
      <c r="B27" s="401" t="s">
        <v>493</v>
      </c>
      <c r="C27" s="402">
        <f>'KQKD (goc)'!E27/CDKT!G89*100</f>
        <v>11.20345136813754</v>
      </c>
      <c r="D27" s="403">
        <v>15.34</v>
      </c>
      <c r="E27" s="478"/>
      <c r="F27" s="479"/>
    </row>
    <row r="29" spans="1:5" ht="15">
      <c r="A29" s="17" t="s">
        <v>561</v>
      </c>
      <c r="B29" s="2"/>
      <c r="C29" s="3"/>
      <c r="D29" s="4"/>
      <c r="E29" s="5"/>
    </row>
    <row r="30" spans="1:5" ht="15">
      <c r="A30" s="17"/>
      <c r="B30" s="2"/>
      <c r="C30" s="3"/>
      <c r="D30" s="4"/>
      <c r="E30" s="5"/>
    </row>
    <row r="31" spans="1:5" ht="15">
      <c r="A31" s="17"/>
      <c r="B31" s="2"/>
      <c r="C31" s="3"/>
      <c r="D31" s="4"/>
      <c r="E31" s="5"/>
    </row>
    <row r="32" spans="1:5" ht="15">
      <c r="A32" s="17"/>
      <c r="B32" s="2"/>
      <c r="C32" s="3"/>
      <c r="D32" s="4"/>
      <c r="E32" s="5"/>
    </row>
    <row r="33" spans="1:5" ht="15">
      <c r="A33" s="17"/>
      <c r="B33" s="2"/>
      <c r="C33" s="3"/>
      <c r="D33" s="4"/>
      <c r="E33" s="5"/>
    </row>
    <row r="34" spans="1:5" ht="15">
      <c r="A34" s="17"/>
      <c r="B34" s="11"/>
      <c r="C34" s="3"/>
      <c r="D34" s="4"/>
      <c r="E34" s="6"/>
    </row>
    <row r="35" spans="1:4" ht="15">
      <c r="A35" s="18" t="s">
        <v>121</v>
      </c>
      <c r="B35" s="18" t="s">
        <v>122</v>
      </c>
      <c r="C35" s="3"/>
      <c r="D35" s="74" t="s">
        <v>574</v>
      </c>
    </row>
    <row r="36" spans="1:4" ht="15">
      <c r="A36" s="20" t="s">
        <v>126</v>
      </c>
      <c r="B36" s="20" t="s">
        <v>124</v>
      </c>
      <c r="C36" s="3"/>
      <c r="D36" s="109" t="s">
        <v>125</v>
      </c>
    </row>
  </sheetData>
  <sheetProtection/>
  <printOptions horizontalCentered="1"/>
  <pageMargins left="0.43" right="0.19" top="0.68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0" zoomScaleNormal="90" zoomScalePageLayoutView="0" workbookViewId="0" topLeftCell="A1">
      <pane xSplit="3" ySplit="8" topLeftCell="D2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16" sqref="G16"/>
    </sheetView>
  </sheetViews>
  <sheetFormatPr defaultColWidth="9.00390625" defaultRowHeight="12.75"/>
  <cols>
    <col min="1" max="1" width="49.375" style="2" customWidth="1"/>
    <col min="2" max="2" width="8.00390625" style="2" customWidth="1"/>
    <col min="3" max="3" width="7.75390625" style="3" customWidth="1"/>
    <col min="4" max="4" width="20.00390625" style="2" customWidth="1"/>
    <col min="5" max="6" width="20.00390625" style="2" hidden="1" customWidth="1"/>
    <col min="7" max="7" width="19.375" style="2" customWidth="1"/>
    <col min="8" max="8" width="19.75390625" style="2" customWidth="1"/>
    <col min="9" max="9" width="19.25390625" style="2" customWidth="1"/>
    <col min="10" max="16384" width="9.125" style="2" customWidth="1"/>
  </cols>
  <sheetData>
    <row r="1" spans="1:9" ht="15" customHeight="1">
      <c r="A1" s="21" t="s">
        <v>478</v>
      </c>
      <c r="B1" s="22"/>
      <c r="C1" s="23"/>
      <c r="D1" s="24"/>
      <c r="E1" s="24"/>
      <c r="F1" s="24"/>
      <c r="G1" s="25"/>
      <c r="H1" s="24"/>
      <c r="I1" s="26" t="s">
        <v>127</v>
      </c>
    </row>
    <row r="2" spans="1:9" ht="26.25" customHeight="1">
      <c r="A2" s="492" t="s">
        <v>479</v>
      </c>
      <c r="B2" s="492"/>
      <c r="C2" s="27"/>
      <c r="D2" s="27"/>
      <c r="E2" s="27"/>
      <c r="F2" s="27"/>
      <c r="G2" s="27"/>
      <c r="H2" s="27"/>
      <c r="I2" s="28" t="s">
        <v>569</v>
      </c>
    </row>
    <row r="3" spans="1:9" ht="9" customHeight="1">
      <c r="A3" s="29"/>
      <c r="B3" s="29"/>
      <c r="C3" s="30"/>
      <c r="D3" s="29"/>
      <c r="E3" s="29"/>
      <c r="F3" s="29"/>
      <c r="G3" s="31"/>
      <c r="H3" s="29"/>
      <c r="I3" s="31"/>
    </row>
    <row r="4" spans="1:9" ht="18.75" customHeight="1">
      <c r="A4" s="496" t="s">
        <v>128</v>
      </c>
      <c r="B4" s="497"/>
      <c r="C4" s="497"/>
      <c r="D4" s="497"/>
      <c r="E4" s="497"/>
      <c r="F4" s="497"/>
      <c r="G4" s="497"/>
      <c r="H4" s="497"/>
      <c r="I4" s="497"/>
    </row>
    <row r="5" spans="1:9" ht="15">
      <c r="A5" s="497" t="s">
        <v>569</v>
      </c>
      <c r="B5" s="497"/>
      <c r="C5" s="497"/>
      <c r="D5" s="497"/>
      <c r="E5" s="497"/>
      <c r="F5" s="497"/>
      <c r="G5" s="497"/>
      <c r="H5" s="497"/>
      <c r="I5" s="497"/>
    </row>
    <row r="6" ht="15.75" thickBot="1">
      <c r="I6" s="33" t="s">
        <v>129</v>
      </c>
    </row>
    <row r="7" spans="1:9" s="34" customFormat="1" ht="15.75" customHeight="1">
      <c r="A7" s="498" t="s">
        <v>130</v>
      </c>
      <c r="B7" s="500" t="s">
        <v>3</v>
      </c>
      <c r="C7" s="500" t="s">
        <v>4</v>
      </c>
      <c r="D7" s="502" t="s">
        <v>571</v>
      </c>
      <c r="E7" s="502"/>
      <c r="F7" s="502"/>
      <c r="G7" s="502"/>
      <c r="H7" s="502" t="s">
        <v>570</v>
      </c>
      <c r="I7" s="503"/>
    </row>
    <row r="8" spans="1:9" s="34" customFormat="1" ht="15.75" customHeight="1">
      <c r="A8" s="499"/>
      <c r="B8" s="501"/>
      <c r="C8" s="501"/>
      <c r="D8" s="35" t="s">
        <v>511</v>
      </c>
      <c r="E8" s="480" t="s">
        <v>572</v>
      </c>
      <c r="F8" s="480" t="s">
        <v>573</v>
      </c>
      <c r="G8" s="35" t="s">
        <v>131</v>
      </c>
      <c r="H8" s="35" t="s">
        <v>511</v>
      </c>
      <c r="I8" s="36" t="s">
        <v>131</v>
      </c>
    </row>
    <row r="9" spans="1:9" s="41" customFormat="1" ht="15.75" customHeight="1">
      <c r="A9" s="458" t="s">
        <v>132</v>
      </c>
      <c r="B9" s="37" t="s">
        <v>133</v>
      </c>
      <c r="C9" s="38" t="s">
        <v>134</v>
      </c>
      <c r="D9" s="39">
        <f>H9-E9</f>
        <v>110927857385</v>
      </c>
      <c r="E9" s="481">
        <v>276964727613</v>
      </c>
      <c r="F9" s="481">
        <v>235589037048</v>
      </c>
      <c r="G9" s="39">
        <f>I9-F9</f>
        <v>116760450918</v>
      </c>
      <c r="H9" s="39">
        <v>387892584998</v>
      </c>
      <c r="I9" s="40">
        <v>352349487966</v>
      </c>
    </row>
    <row r="10" spans="1:9" s="41" customFormat="1" ht="15.75" customHeight="1">
      <c r="A10" s="459" t="s">
        <v>135</v>
      </c>
      <c r="B10" s="42" t="s">
        <v>136</v>
      </c>
      <c r="C10" s="43" t="s">
        <v>137</v>
      </c>
      <c r="D10" s="44"/>
      <c r="E10" s="482"/>
      <c r="F10" s="482"/>
      <c r="G10" s="44"/>
      <c r="H10" s="44"/>
      <c r="I10" s="45"/>
    </row>
    <row r="11" spans="1:9" s="41" customFormat="1" ht="15.75" customHeight="1">
      <c r="A11" s="46" t="s">
        <v>138</v>
      </c>
      <c r="B11" s="47">
        <v>10</v>
      </c>
      <c r="C11" s="48"/>
      <c r="D11" s="49">
        <f aca="true" t="shared" si="0" ref="D11:I11">D9-D10</f>
        <v>110927857385</v>
      </c>
      <c r="E11" s="483">
        <f t="shared" si="0"/>
        <v>276964727613</v>
      </c>
      <c r="F11" s="483">
        <f t="shared" si="0"/>
        <v>235589037048</v>
      </c>
      <c r="G11" s="49">
        <f t="shared" si="0"/>
        <v>116760450918</v>
      </c>
      <c r="H11" s="49">
        <f t="shared" si="0"/>
        <v>387892584998</v>
      </c>
      <c r="I11" s="50">
        <f t="shared" si="0"/>
        <v>352349487966</v>
      </c>
    </row>
    <row r="12" spans="1:9" s="41" customFormat="1" ht="15.75" customHeight="1">
      <c r="A12" s="459" t="s">
        <v>139</v>
      </c>
      <c r="B12" s="51">
        <v>11</v>
      </c>
      <c r="C12" s="43" t="s">
        <v>140</v>
      </c>
      <c r="D12" s="44">
        <f>H12-E12</f>
        <v>102188039065</v>
      </c>
      <c r="E12" s="482">
        <v>254875285624</v>
      </c>
      <c r="F12" s="482">
        <v>218289071895</v>
      </c>
      <c r="G12" s="44">
        <f>I12-F12</f>
        <v>108134354316</v>
      </c>
      <c r="H12" s="44">
        <v>357063324689</v>
      </c>
      <c r="I12" s="45">
        <v>326423426211</v>
      </c>
    </row>
    <row r="13" spans="1:9" s="41" customFormat="1" ht="15.75" customHeight="1">
      <c r="A13" s="46" t="s">
        <v>141</v>
      </c>
      <c r="B13" s="47">
        <v>20</v>
      </c>
      <c r="C13" s="43"/>
      <c r="D13" s="49">
        <f aca="true" t="shared" si="1" ref="D13:I13">D11-D12</f>
        <v>8739818320</v>
      </c>
      <c r="E13" s="483">
        <f t="shared" si="1"/>
        <v>22089441989</v>
      </c>
      <c r="F13" s="483">
        <f t="shared" si="1"/>
        <v>17299965153</v>
      </c>
      <c r="G13" s="49">
        <f t="shared" si="1"/>
        <v>8626096602</v>
      </c>
      <c r="H13" s="49">
        <f t="shared" si="1"/>
        <v>30829260309</v>
      </c>
      <c r="I13" s="50">
        <f t="shared" si="1"/>
        <v>25926061755</v>
      </c>
    </row>
    <row r="14" spans="1:9" s="41" customFormat="1" ht="15.75" customHeight="1">
      <c r="A14" s="459" t="s">
        <v>142</v>
      </c>
      <c r="B14" s="51">
        <v>21</v>
      </c>
      <c r="C14" s="43" t="s">
        <v>143</v>
      </c>
      <c r="D14" s="44">
        <f>H14-E14</f>
        <v>1537050931</v>
      </c>
      <c r="E14" s="482">
        <v>3855196452</v>
      </c>
      <c r="F14" s="482">
        <v>2278310712</v>
      </c>
      <c r="G14" s="44">
        <f>I14-F14</f>
        <v>2880378968</v>
      </c>
      <c r="H14" s="44">
        <v>5392247383</v>
      </c>
      <c r="I14" s="45">
        <v>5158689680</v>
      </c>
    </row>
    <row r="15" spans="1:9" s="41" customFormat="1" ht="15.75" customHeight="1">
      <c r="A15" s="459" t="s">
        <v>144</v>
      </c>
      <c r="B15" s="51">
        <v>22</v>
      </c>
      <c r="C15" s="43" t="s">
        <v>145</v>
      </c>
      <c r="D15" s="44">
        <f>H15-E15</f>
        <v>2749332710</v>
      </c>
      <c r="E15" s="482">
        <v>6392828177</v>
      </c>
      <c r="F15" s="482">
        <v>2877801283</v>
      </c>
      <c r="G15" s="44">
        <f>I15-F15</f>
        <v>3166964602</v>
      </c>
      <c r="H15" s="44">
        <v>9142160887</v>
      </c>
      <c r="I15" s="45">
        <v>6044765885</v>
      </c>
    </row>
    <row r="16" spans="1:9" s="53" customFormat="1" ht="15.75" customHeight="1">
      <c r="A16" s="52" t="s">
        <v>146</v>
      </c>
      <c r="B16" s="43">
        <v>23</v>
      </c>
      <c r="C16" s="43"/>
      <c r="D16" s="457">
        <f>H16-E16</f>
        <v>2746915517</v>
      </c>
      <c r="E16" s="484">
        <v>6392828177</v>
      </c>
      <c r="F16" s="484">
        <v>2419514583</v>
      </c>
      <c r="G16" s="457">
        <f>I16-F16</f>
        <v>3137668252</v>
      </c>
      <c r="H16" s="457">
        <v>9139743694</v>
      </c>
      <c r="I16" s="460">
        <v>5557182835</v>
      </c>
    </row>
    <row r="17" spans="1:9" s="41" customFormat="1" ht="15.75" customHeight="1">
      <c r="A17" s="459" t="s">
        <v>147</v>
      </c>
      <c r="B17" s="51">
        <v>24</v>
      </c>
      <c r="C17" s="43" t="s">
        <v>148</v>
      </c>
      <c r="D17" s="44">
        <f>H17-E17</f>
        <v>0</v>
      </c>
      <c r="E17" s="482"/>
      <c r="F17" s="482"/>
      <c r="G17" s="44">
        <f>I17-F17</f>
        <v>0</v>
      </c>
      <c r="H17" s="44"/>
      <c r="I17" s="45"/>
    </row>
    <row r="18" spans="1:9" s="41" customFormat="1" ht="15.75" customHeight="1">
      <c r="A18" s="459" t="s">
        <v>149</v>
      </c>
      <c r="B18" s="51">
        <v>25</v>
      </c>
      <c r="C18" s="43" t="s">
        <v>150</v>
      </c>
      <c r="D18" s="44">
        <f>H18-E18</f>
        <v>4228802105</v>
      </c>
      <c r="E18" s="482">
        <v>8106956321</v>
      </c>
      <c r="F18" s="482">
        <v>7965537690</v>
      </c>
      <c r="G18" s="44">
        <f>I18-F18</f>
        <v>3257810290</v>
      </c>
      <c r="H18" s="44">
        <v>12335758426</v>
      </c>
      <c r="I18" s="45">
        <v>11223347980</v>
      </c>
    </row>
    <row r="19" spans="1:9" s="41" customFormat="1" ht="15.75" customHeight="1">
      <c r="A19" s="46" t="s">
        <v>151</v>
      </c>
      <c r="B19" s="47">
        <v>30</v>
      </c>
      <c r="C19" s="43"/>
      <c r="D19" s="49">
        <f aca="true" t="shared" si="2" ref="D19:I19">D13+D14-D15-D17-D18</f>
        <v>3298734436</v>
      </c>
      <c r="E19" s="483">
        <f t="shared" si="2"/>
        <v>11444853943</v>
      </c>
      <c r="F19" s="483">
        <f t="shared" si="2"/>
        <v>8734936892</v>
      </c>
      <c r="G19" s="49">
        <f t="shared" si="2"/>
        <v>5081700678</v>
      </c>
      <c r="H19" s="49">
        <f t="shared" si="2"/>
        <v>14743588379</v>
      </c>
      <c r="I19" s="50">
        <f t="shared" si="2"/>
        <v>13816637570</v>
      </c>
    </row>
    <row r="20" spans="1:9" s="41" customFormat="1" ht="15.75" customHeight="1">
      <c r="A20" s="459" t="s">
        <v>152</v>
      </c>
      <c r="B20" s="51">
        <v>31</v>
      </c>
      <c r="C20" s="43" t="s">
        <v>153</v>
      </c>
      <c r="D20" s="44">
        <f>H20-E20</f>
        <v>111672575</v>
      </c>
      <c r="E20" s="482">
        <v>0</v>
      </c>
      <c r="F20" s="482">
        <v>0</v>
      </c>
      <c r="G20" s="44">
        <f>I20-F20</f>
        <v>0</v>
      </c>
      <c r="H20" s="44">
        <v>111672575</v>
      </c>
      <c r="I20" s="45">
        <v>0</v>
      </c>
    </row>
    <row r="21" spans="1:9" s="41" customFormat="1" ht="15.75" customHeight="1">
      <c r="A21" s="459" t="s">
        <v>154</v>
      </c>
      <c r="B21" s="51">
        <v>32</v>
      </c>
      <c r="C21" s="43" t="s">
        <v>155</v>
      </c>
      <c r="D21" s="44">
        <f>H21-E21</f>
        <v>-84963933</v>
      </c>
      <c r="E21" s="482">
        <v>84963933</v>
      </c>
      <c r="F21" s="482">
        <v>0</v>
      </c>
      <c r="G21" s="44">
        <f>I21-F21</f>
        <v>0</v>
      </c>
      <c r="H21" s="44">
        <v>0</v>
      </c>
      <c r="I21" s="45">
        <v>0</v>
      </c>
    </row>
    <row r="22" spans="1:9" s="41" customFormat="1" ht="15.75" customHeight="1">
      <c r="A22" s="46" t="s">
        <v>156</v>
      </c>
      <c r="B22" s="47">
        <v>40</v>
      </c>
      <c r="C22" s="43"/>
      <c r="D22" s="49">
        <f aca="true" t="shared" si="3" ref="D22:I22">D20-D21</f>
        <v>196636508</v>
      </c>
      <c r="E22" s="483">
        <f t="shared" si="3"/>
        <v>-84963933</v>
      </c>
      <c r="F22" s="483">
        <f t="shared" si="3"/>
        <v>0</v>
      </c>
      <c r="G22" s="49">
        <f t="shared" si="3"/>
        <v>0</v>
      </c>
      <c r="H22" s="49">
        <f t="shared" si="3"/>
        <v>111672575</v>
      </c>
      <c r="I22" s="50">
        <f t="shared" si="3"/>
        <v>0</v>
      </c>
    </row>
    <row r="23" spans="1:9" s="41" customFormat="1" ht="15.75" customHeight="1">
      <c r="A23" s="46" t="s">
        <v>157</v>
      </c>
      <c r="B23" s="47">
        <v>50</v>
      </c>
      <c r="C23" s="43"/>
      <c r="D23" s="49">
        <f aca="true" t="shared" si="4" ref="D23:I23">D19+D22</f>
        <v>3495370944</v>
      </c>
      <c r="E23" s="483">
        <f t="shared" si="4"/>
        <v>11359890010</v>
      </c>
      <c r="F23" s="483">
        <f t="shared" si="4"/>
        <v>8734936892</v>
      </c>
      <c r="G23" s="49">
        <f t="shared" si="4"/>
        <v>5081700678</v>
      </c>
      <c r="H23" s="49">
        <f t="shared" si="4"/>
        <v>14855260954</v>
      </c>
      <c r="I23" s="50">
        <f t="shared" si="4"/>
        <v>13816637570</v>
      </c>
    </row>
    <row r="24" spans="1:9" s="41" customFormat="1" ht="15.75" customHeight="1">
      <c r="A24" s="54" t="s">
        <v>158</v>
      </c>
      <c r="B24" s="51">
        <v>51</v>
      </c>
      <c r="C24" s="43" t="s">
        <v>159</v>
      </c>
      <c r="D24" s="44">
        <f>H24-E24</f>
        <v>852601753</v>
      </c>
      <c r="E24" s="482">
        <v>2861213486</v>
      </c>
      <c r="F24" s="482">
        <v>2183734223</v>
      </c>
      <c r="G24" s="44">
        <f>I24-F24</f>
        <v>1270425170</v>
      </c>
      <c r="H24" s="55">
        <v>3713815239</v>
      </c>
      <c r="I24" s="45">
        <v>3454159393</v>
      </c>
    </row>
    <row r="25" spans="1:9" s="41" customFormat="1" ht="15.75" customHeight="1">
      <c r="A25" s="54" t="s">
        <v>160</v>
      </c>
      <c r="B25" s="51">
        <v>52</v>
      </c>
      <c r="C25" s="43" t="s">
        <v>159</v>
      </c>
      <c r="D25" s="44">
        <f>H25-E25</f>
        <v>0</v>
      </c>
      <c r="E25" s="482"/>
      <c r="F25" s="482"/>
      <c r="G25" s="44">
        <f>I25-F25</f>
        <v>0</v>
      </c>
      <c r="H25" s="55"/>
      <c r="I25" s="56"/>
    </row>
    <row r="26" spans="1:9" s="41" customFormat="1" ht="15.75" customHeight="1">
      <c r="A26" s="46" t="s">
        <v>161</v>
      </c>
      <c r="B26" s="47">
        <v>60</v>
      </c>
      <c r="C26" s="43"/>
      <c r="D26" s="49">
        <f aca="true" t="shared" si="5" ref="D26:I26">D23-D24</f>
        <v>2642769191</v>
      </c>
      <c r="E26" s="483">
        <f t="shared" si="5"/>
        <v>8498676524</v>
      </c>
      <c r="F26" s="483">
        <f t="shared" si="5"/>
        <v>6551202669</v>
      </c>
      <c r="G26" s="49">
        <f t="shared" si="5"/>
        <v>3811275508</v>
      </c>
      <c r="H26" s="49">
        <f t="shared" si="5"/>
        <v>11141445715</v>
      </c>
      <c r="I26" s="50">
        <f t="shared" si="5"/>
        <v>10362478177</v>
      </c>
    </row>
    <row r="27" spans="1:9" s="41" customFormat="1" ht="15.75" customHeight="1">
      <c r="A27" s="57" t="s">
        <v>162</v>
      </c>
      <c r="B27" s="58">
        <v>61</v>
      </c>
      <c r="C27" s="59"/>
      <c r="D27" s="49">
        <f>H27-E27</f>
        <v>224642905</v>
      </c>
      <c r="E27" s="485">
        <v>1246603801</v>
      </c>
      <c r="F27" s="485">
        <v>948095601</v>
      </c>
      <c r="G27" s="49">
        <f>I27-F27</f>
        <v>380663654</v>
      </c>
      <c r="H27" s="60">
        <v>1471246706</v>
      </c>
      <c r="I27" s="61">
        <v>1328759255</v>
      </c>
    </row>
    <row r="28" spans="1:9" s="41" customFormat="1" ht="15.75" customHeight="1">
      <c r="A28" s="57" t="s">
        <v>558</v>
      </c>
      <c r="B28" s="58">
        <v>62</v>
      </c>
      <c r="C28" s="59"/>
      <c r="D28" s="60">
        <f aca="true" t="shared" si="6" ref="D28:I28">D26-D27</f>
        <v>2418126286</v>
      </c>
      <c r="E28" s="485">
        <f t="shared" si="6"/>
        <v>7252072723</v>
      </c>
      <c r="F28" s="485">
        <f t="shared" si="6"/>
        <v>5603107068</v>
      </c>
      <c r="G28" s="60">
        <f t="shared" si="6"/>
        <v>3430611854</v>
      </c>
      <c r="H28" s="60">
        <f t="shared" si="6"/>
        <v>9670199009</v>
      </c>
      <c r="I28" s="61">
        <f t="shared" si="6"/>
        <v>9033718922</v>
      </c>
    </row>
    <row r="29" spans="1:9" s="41" customFormat="1" ht="15.75" customHeight="1" thickBot="1">
      <c r="A29" s="62" t="s">
        <v>559</v>
      </c>
      <c r="B29" s="63">
        <v>70</v>
      </c>
      <c r="C29" s="64"/>
      <c r="D29" s="65">
        <f>D28/5818000</f>
        <v>415.6284437951186</v>
      </c>
      <c r="E29" s="486">
        <f>E28/5818000</f>
        <v>1246.4889520453764</v>
      </c>
      <c r="F29" s="486">
        <f>F28/3000000</f>
        <v>1867.702356</v>
      </c>
      <c r="G29" s="65">
        <f>G28/3000000</f>
        <v>1143.5372846666667</v>
      </c>
      <c r="H29" s="65">
        <f>H28/5818000</f>
        <v>1662.117395840495</v>
      </c>
      <c r="I29" s="66">
        <f>I28/3000000</f>
        <v>3011.2396406666667</v>
      </c>
    </row>
    <row r="30" spans="4:8" ht="5.25" customHeight="1">
      <c r="D30" s="67"/>
      <c r="E30" s="67"/>
      <c r="F30" s="67"/>
      <c r="G30" s="67"/>
      <c r="H30" s="67"/>
    </row>
    <row r="31" spans="1:9" ht="15">
      <c r="A31" s="17"/>
      <c r="D31" s="474"/>
      <c r="E31" s="68"/>
      <c r="F31" s="68"/>
      <c r="G31" s="474"/>
      <c r="H31" s="493" t="str">
        <f>CDKT!A132</f>
        <v>Ngày 15 tháng 10 năm 2011</v>
      </c>
      <c r="I31" s="493"/>
    </row>
    <row r="32" spans="1:9" ht="16.5" customHeight="1">
      <c r="A32" s="461" t="s">
        <v>163</v>
      </c>
      <c r="B32" s="69"/>
      <c r="D32" s="70" t="s">
        <v>122</v>
      </c>
      <c r="E32" s="70"/>
      <c r="F32" s="70"/>
      <c r="G32" s="5"/>
      <c r="H32" s="494" t="s">
        <v>574</v>
      </c>
      <c r="I32" s="494"/>
    </row>
    <row r="33" spans="1:9" ht="15">
      <c r="A33" s="462"/>
      <c r="D33" s="487"/>
      <c r="E33" s="71"/>
      <c r="F33" s="71"/>
      <c r="G33" s="5"/>
      <c r="H33" s="5"/>
      <c r="I33" s="72"/>
    </row>
    <row r="34" spans="1:9" ht="15">
      <c r="A34" s="462"/>
      <c r="D34" s="463"/>
      <c r="E34" s="73"/>
      <c r="F34" s="73"/>
      <c r="G34" s="5"/>
      <c r="H34" s="5"/>
      <c r="I34" s="5"/>
    </row>
    <row r="35" spans="1:9" ht="15">
      <c r="A35" s="461"/>
      <c r="B35" s="69"/>
      <c r="D35" s="73"/>
      <c r="E35" s="73"/>
      <c r="F35" s="73"/>
      <c r="G35" s="5"/>
      <c r="H35" s="5"/>
      <c r="I35" s="74"/>
    </row>
    <row r="36" spans="1:9" ht="16.5" customHeight="1">
      <c r="A36" s="464" t="s">
        <v>480</v>
      </c>
      <c r="B36" s="75"/>
      <c r="C36" s="315"/>
      <c r="D36" s="76" t="s">
        <v>124</v>
      </c>
      <c r="E36" s="76"/>
      <c r="F36" s="76"/>
      <c r="G36" s="465"/>
      <c r="H36" s="495" t="s">
        <v>125</v>
      </c>
      <c r="I36" s="495"/>
    </row>
    <row r="37" ht="15">
      <c r="D37" s="490"/>
    </row>
    <row r="38" ht="15">
      <c r="D38" s="491"/>
    </row>
    <row r="40" ht="15">
      <c r="D40" s="405"/>
    </row>
    <row r="41" ht="15">
      <c r="D41" s="67"/>
    </row>
  </sheetData>
  <sheetProtection/>
  <mergeCells count="11">
    <mergeCell ref="C7:C8"/>
    <mergeCell ref="A2:B2"/>
    <mergeCell ref="H31:I31"/>
    <mergeCell ref="H32:I32"/>
    <mergeCell ref="H36:I36"/>
    <mergeCell ref="A4:I4"/>
    <mergeCell ref="A5:I5"/>
    <mergeCell ref="A7:A8"/>
    <mergeCell ref="B7:B8"/>
    <mergeCell ref="D7:G7"/>
    <mergeCell ref="H7:I7"/>
  </mergeCells>
  <hyperlinks>
    <hyperlink ref="A9" r:id="rId1" tooltip="Click here" display="1. Doanh thu bán hàng và cung cấp dịch vụ"/>
    <hyperlink ref="A10" r:id="rId2" tooltip="Click here" display="2. Các khoản giảm trừ doanh thu"/>
    <hyperlink ref="A12" r:id="rId3" tooltip="Click here" display="4. Giá vốn hàng bán"/>
    <hyperlink ref="A14" r:id="rId4" tooltip="Click here" display="6. Doanh thu hoạt động tài chính"/>
    <hyperlink ref="A15" r:id="rId5" tooltip="Click here" display="7. Chi phí hoạt động tài chính"/>
    <hyperlink ref="A17" r:id="rId6" tooltip="Click here" display="8. Chi phí bán hàng"/>
    <hyperlink ref="A18" r:id="rId7" tooltip="Click here" display="9. Chi phí quản lý doanh nghiệp"/>
    <hyperlink ref="A20" r:id="rId8" tooltip="Click here" display="11. Thu nhập khác"/>
    <hyperlink ref="A21" r:id="rId9" tooltip="Click here" display="12. Chi phí khác"/>
  </hyperlinks>
  <printOptions horizontalCentered="1"/>
  <pageMargins left="0.2" right="0.2" top="0.24" bottom="0.24" header="0.17" footer="0.18"/>
  <pageSetup horizontalDpi="600" verticalDpi="600" orientation="landscape" paperSize="9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85" zoomScaleNormal="85" zoomScalePageLayoutView="0" workbookViewId="0" topLeftCell="A10">
      <selection activeCell="F36" sqref="F36"/>
    </sheetView>
  </sheetViews>
  <sheetFormatPr defaultColWidth="9.00390625" defaultRowHeight="12.75"/>
  <cols>
    <col min="1" max="1" width="48.25390625" style="2" customWidth="1"/>
    <col min="2" max="2" width="8.00390625" style="2" customWidth="1"/>
    <col min="3" max="3" width="7.75390625" style="3" customWidth="1"/>
    <col min="4" max="4" width="0" style="32" hidden="1" customWidth="1"/>
    <col min="5" max="6" width="21.375" style="2" customWidth="1"/>
    <col min="7" max="7" width="9.875" style="2" customWidth="1"/>
    <col min="8" max="16384" width="9.125" style="2" customWidth="1"/>
  </cols>
  <sheetData>
    <row r="1" ht="15">
      <c r="A1" s="1" t="s">
        <v>128</v>
      </c>
    </row>
    <row r="2" ht="15">
      <c r="A2" s="7" t="s">
        <v>563</v>
      </c>
    </row>
    <row r="3" ht="15">
      <c r="A3" s="7"/>
    </row>
    <row r="4" ht="15">
      <c r="A4" s="7" t="s">
        <v>547</v>
      </c>
    </row>
    <row r="5" ht="15.75" thickBot="1">
      <c r="F5" s="33" t="s">
        <v>129</v>
      </c>
    </row>
    <row r="6" spans="1:6" s="84" customFormat="1" ht="30">
      <c r="A6" s="81" t="s">
        <v>130</v>
      </c>
      <c r="B6" s="82" t="s">
        <v>3</v>
      </c>
      <c r="C6" s="281" t="s">
        <v>4</v>
      </c>
      <c r="D6" s="282"/>
      <c r="E6" s="83" t="s">
        <v>566</v>
      </c>
      <c r="F6" s="283" t="s">
        <v>305</v>
      </c>
    </row>
    <row r="7" spans="1:7" ht="15">
      <c r="A7" s="456" t="s">
        <v>132</v>
      </c>
      <c r="B7" s="98" t="s">
        <v>133</v>
      </c>
      <c r="C7" s="284" t="s">
        <v>134</v>
      </c>
      <c r="D7" s="285"/>
      <c r="E7" s="286">
        <v>387892584998</v>
      </c>
      <c r="F7" s="287">
        <v>470652751527</v>
      </c>
      <c r="G7" s="288"/>
    </row>
    <row r="8" spans="1:7" ht="15">
      <c r="A8" s="456" t="s">
        <v>135</v>
      </c>
      <c r="B8" s="98" t="s">
        <v>136</v>
      </c>
      <c r="C8" s="284" t="s">
        <v>137</v>
      </c>
      <c r="D8" s="285"/>
      <c r="E8" s="286">
        <v>0</v>
      </c>
      <c r="F8" s="287">
        <v>0</v>
      </c>
      <c r="G8" s="288"/>
    </row>
    <row r="9" spans="1:7" ht="15">
      <c r="A9" s="86" t="s">
        <v>138</v>
      </c>
      <c r="B9" s="100">
        <v>10</v>
      </c>
      <c r="C9" s="280"/>
      <c r="D9" s="256"/>
      <c r="E9" s="77">
        <f>SUM(E7:E8)</f>
        <v>387892584998</v>
      </c>
      <c r="F9" s="289">
        <v>470652751527</v>
      </c>
      <c r="G9" s="288"/>
    </row>
    <row r="10" spans="1:7" ht="15">
      <c r="A10" s="456" t="s">
        <v>139</v>
      </c>
      <c r="B10" s="87">
        <v>11</v>
      </c>
      <c r="C10" s="284" t="s">
        <v>140</v>
      </c>
      <c r="D10" s="285"/>
      <c r="E10" s="286">
        <v>357063324689</v>
      </c>
      <c r="F10" s="287">
        <v>435473991077</v>
      </c>
      <c r="G10" s="288"/>
    </row>
    <row r="11" spans="1:7" ht="15">
      <c r="A11" s="86" t="s">
        <v>141</v>
      </c>
      <c r="B11" s="100">
        <v>20</v>
      </c>
      <c r="C11" s="284"/>
      <c r="D11" s="285"/>
      <c r="E11" s="77">
        <f>E9-E10</f>
        <v>30829260309</v>
      </c>
      <c r="F11" s="289">
        <v>35178760450</v>
      </c>
      <c r="G11" s="288"/>
    </row>
    <row r="12" spans="1:7" ht="15">
      <c r="A12" s="456" t="s">
        <v>142</v>
      </c>
      <c r="B12" s="87">
        <v>21</v>
      </c>
      <c r="C12" s="284" t="s">
        <v>143</v>
      </c>
      <c r="D12" s="285"/>
      <c r="E12" s="286">
        <v>5392247383</v>
      </c>
      <c r="F12" s="287">
        <v>6489320386</v>
      </c>
      <c r="G12" s="288"/>
    </row>
    <row r="13" spans="1:7" ht="15">
      <c r="A13" s="456" t="s">
        <v>144</v>
      </c>
      <c r="B13" s="87">
        <v>22</v>
      </c>
      <c r="C13" s="284" t="s">
        <v>145</v>
      </c>
      <c r="D13" s="285"/>
      <c r="E13" s="286">
        <v>9142160887</v>
      </c>
      <c r="F13" s="287">
        <v>8304438896</v>
      </c>
      <c r="G13" s="288"/>
    </row>
    <row r="14" spans="1:7" s="3" customFormat="1" ht="15">
      <c r="A14" s="290" t="s">
        <v>146</v>
      </c>
      <c r="B14" s="88">
        <v>23</v>
      </c>
      <c r="C14" s="284"/>
      <c r="D14" s="285"/>
      <c r="E14" s="291">
        <v>9139743694</v>
      </c>
      <c r="F14" s="292">
        <v>7846152196</v>
      </c>
      <c r="G14" s="293"/>
    </row>
    <row r="15" spans="1:7" ht="15">
      <c r="A15" s="456" t="s">
        <v>147</v>
      </c>
      <c r="B15" s="87">
        <v>24</v>
      </c>
      <c r="C15" s="284" t="s">
        <v>148</v>
      </c>
      <c r="D15" s="285"/>
      <c r="E15" s="286">
        <v>0</v>
      </c>
      <c r="F15" s="287">
        <v>0</v>
      </c>
      <c r="G15" s="288"/>
    </row>
    <row r="16" spans="1:7" ht="15">
      <c r="A16" s="456" t="s">
        <v>149</v>
      </c>
      <c r="B16" s="87">
        <v>25</v>
      </c>
      <c r="C16" s="284" t="s">
        <v>150</v>
      </c>
      <c r="D16" s="285"/>
      <c r="E16" s="286">
        <v>12335758426</v>
      </c>
      <c r="F16" s="287">
        <v>15578790982</v>
      </c>
      <c r="G16" s="288"/>
    </row>
    <row r="17" spans="1:7" ht="15">
      <c r="A17" s="86" t="s">
        <v>151</v>
      </c>
      <c r="B17" s="100">
        <v>30</v>
      </c>
      <c r="C17" s="284"/>
      <c r="D17" s="285"/>
      <c r="E17" s="77">
        <f>E11+E12-E13-E16</f>
        <v>14743588379</v>
      </c>
      <c r="F17" s="289">
        <v>17784850958</v>
      </c>
      <c r="G17" s="288"/>
    </row>
    <row r="18" spans="1:7" ht="15">
      <c r="A18" s="456" t="s">
        <v>152</v>
      </c>
      <c r="B18" s="87">
        <v>31</v>
      </c>
      <c r="C18" s="284" t="s">
        <v>153</v>
      </c>
      <c r="D18" s="285"/>
      <c r="E18" s="286">
        <v>111672575</v>
      </c>
      <c r="F18" s="287">
        <v>361604350</v>
      </c>
      <c r="G18" s="288"/>
    </row>
    <row r="19" spans="1:7" ht="15">
      <c r="A19" s="456" t="s">
        <v>154</v>
      </c>
      <c r="B19" s="87">
        <v>32</v>
      </c>
      <c r="C19" s="284" t="s">
        <v>155</v>
      </c>
      <c r="D19" s="285"/>
      <c r="E19" s="286">
        <v>0</v>
      </c>
      <c r="F19" s="287">
        <v>0</v>
      </c>
      <c r="G19" s="288"/>
    </row>
    <row r="20" spans="1:7" ht="15">
      <c r="A20" s="86" t="s">
        <v>156</v>
      </c>
      <c r="B20" s="100">
        <v>-5</v>
      </c>
      <c r="C20" s="284"/>
      <c r="D20" s="285"/>
      <c r="E20" s="77">
        <f>E18-E19</f>
        <v>111672575</v>
      </c>
      <c r="F20" s="289">
        <v>361604350</v>
      </c>
      <c r="G20" s="288"/>
    </row>
    <row r="21" spans="1:7" ht="15">
      <c r="A21" s="86" t="s">
        <v>519</v>
      </c>
      <c r="B21" s="100">
        <v>45</v>
      </c>
      <c r="C21" s="284"/>
      <c r="D21" s="285"/>
      <c r="E21" s="77">
        <v>0</v>
      </c>
      <c r="F21" s="289"/>
      <c r="G21" s="288"/>
    </row>
    <row r="22" spans="1:7" ht="15">
      <c r="A22" s="86" t="s">
        <v>520</v>
      </c>
      <c r="B22" s="100">
        <v>50</v>
      </c>
      <c r="C22" s="284"/>
      <c r="D22" s="285"/>
      <c r="E22" s="77">
        <f>E17+E20+E21</f>
        <v>14855260954</v>
      </c>
      <c r="F22" s="289">
        <v>18146455308</v>
      </c>
      <c r="G22" s="288"/>
    </row>
    <row r="23" spans="1:7" ht="15">
      <c r="A23" s="97" t="s">
        <v>521</v>
      </c>
      <c r="B23" s="87">
        <v>51</v>
      </c>
      <c r="C23" s="284" t="s">
        <v>159</v>
      </c>
      <c r="D23" s="285"/>
      <c r="E23" s="351">
        <v>3713815239</v>
      </c>
      <c r="F23" s="352">
        <v>4536638524</v>
      </c>
      <c r="G23" s="288"/>
    </row>
    <row r="24" spans="1:7" ht="15">
      <c r="A24" s="97" t="s">
        <v>522</v>
      </c>
      <c r="B24" s="87">
        <v>52</v>
      </c>
      <c r="C24" s="284" t="s">
        <v>159</v>
      </c>
      <c r="D24" s="285"/>
      <c r="E24" s="351"/>
      <c r="F24" s="352"/>
      <c r="G24" s="288"/>
    </row>
    <row r="25" spans="1:7" ht="15">
      <c r="A25" s="86" t="s">
        <v>523</v>
      </c>
      <c r="B25" s="100">
        <v>60</v>
      </c>
      <c r="C25" s="284"/>
      <c r="D25" s="285"/>
      <c r="E25" s="77">
        <f>E22-E23</f>
        <v>11141445715</v>
      </c>
      <c r="F25" s="289">
        <f>F22-F23</f>
        <v>13609816784</v>
      </c>
      <c r="G25" s="288"/>
    </row>
    <row r="26" spans="1:7" ht="15">
      <c r="A26" s="86" t="s">
        <v>524</v>
      </c>
      <c r="B26" s="100">
        <v>62</v>
      </c>
      <c r="C26" s="284"/>
      <c r="D26" s="285"/>
      <c r="E26" s="351">
        <v>1471246706</v>
      </c>
      <c r="F26" s="352">
        <v>1831902330</v>
      </c>
      <c r="G26" s="288"/>
    </row>
    <row r="27" spans="1:7" ht="15">
      <c r="A27" s="86" t="s">
        <v>525</v>
      </c>
      <c r="B27" s="100">
        <v>63</v>
      </c>
      <c r="C27" s="284"/>
      <c r="D27" s="285"/>
      <c r="E27" s="77">
        <f>E25-E26</f>
        <v>9670199009</v>
      </c>
      <c r="F27" s="77">
        <f>F25-F26</f>
        <v>11777914454</v>
      </c>
      <c r="G27" s="288"/>
    </row>
    <row r="28" spans="1:6" ht="15.75" thickBot="1">
      <c r="A28" s="104" t="s">
        <v>526</v>
      </c>
      <c r="B28" s="294">
        <v>70</v>
      </c>
      <c r="C28" s="295"/>
      <c r="D28" s="296"/>
      <c r="E28" s="353">
        <f>E27/5818000</f>
        <v>1662.117395840495</v>
      </c>
      <c r="F28" s="354">
        <v>3527</v>
      </c>
    </row>
    <row r="29" spans="5:6" ht="15">
      <c r="E29" s="67"/>
      <c r="F29" s="67"/>
    </row>
    <row r="30" spans="1:8" ht="15">
      <c r="A30" s="17" t="str">
        <f>CDKT!A112</f>
        <v>Ngày 15 tháng 10 năm 2011</v>
      </c>
      <c r="D30" s="4"/>
      <c r="E30" s="5"/>
      <c r="F30" s="5"/>
      <c r="G30" s="6"/>
      <c r="H30" s="6"/>
    </row>
    <row r="31" spans="1:8" ht="15">
      <c r="A31" s="17"/>
      <c r="D31" s="4"/>
      <c r="E31" s="5"/>
      <c r="F31" s="5"/>
      <c r="G31" s="6"/>
      <c r="H31" s="6"/>
    </row>
    <row r="32" spans="1:8" ht="15">
      <c r="A32" s="17"/>
      <c r="D32" s="4"/>
      <c r="E32" s="5"/>
      <c r="F32" s="5"/>
      <c r="G32" s="6"/>
      <c r="H32" s="6"/>
    </row>
    <row r="33" spans="1:8" ht="15">
      <c r="A33" s="17"/>
      <c r="D33" s="4"/>
      <c r="E33" s="5"/>
      <c r="F33" s="5"/>
      <c r="G33" s="6"/>
      <c r="H33" s="6"/>
    </row>
    <row r="34" spans="1:8" ht="15">
      <c r="A34" s="17"/>
      <c r="D34" s="4"/>
      <c r="E34" s="5"/>
      <c r="F34" s="5"/>
      <c r="G34" s="6"/>
      <c r="H34" s="6"/>
    </row>
    <row r="35" spans="1:7" ht="15">
      <c r="A35" s="17"/>
      <c r="B35" s="11"/>
      <c r="D35" s="4"/>
      <c r="E35" s="5"/>
      <c r="F35" s="6"/>
      <c r="G35" s="6"/>
    </row>
    <row r="36" spans="1:7" ht="15">
      <c r="A36" s="18" t="s">
        <v>121</v>
      </c>
      <c r="B36" s="18" t="s">
        <v>122</v>
      </c>
      <c r="D36" s="4"/>
      <c r="E36" s="5"/>
      <c r="F36" s="74" t="s">
        <v>574</v>
      </c>
      <c r="G36" s="6"/>
    </row>
    <row r="37" spans="1:7" ht="15">
      <c r="A37" s="20" t="s">
        <v>126</v>
      </c>
      <c r="B37" s="20" t="s">
        <v>124</v>
      </c>
      <c r="D37" s="4"/>
      <c r="E37" s="5"/>
      <c r="F37" s="109" t="s">
        <v>125</v>
      </c>
      <c r="G37" s="6"/>
    </row>
  </sheetData>
  <sheetProtection/>
  <hyperlinks>
    <hyperlink ref="A7" r:id="rId1" tooltip="Click here" display="1. Doanh thu bán hàng và cung cấp dịch vụ"/>
    <hyperlink ref="A8" r:id="rId2" tooltip="Click here" display="2. Các khoản giảm trừ doanh thu"/>
    <hyperlink ref="A10" r:id="rId3" tooltip="Click here" display="4. Giá vốn hàng bán"/>
    <hyperlink ref="A12" r:id="rId4" tooltip="Click here" display="6. Doanh thu hoạt động tài chính"/>
    <hyperlink ref="A13" r:id="rId5" tooltip="Click here" display="7. Chi phí hoạt động tài chính"/>
    <hyperlink ref="A15" r:id="rId6" tooltip="Click here" display="8. Chi phí bán hàng"/>
    <hyperlink ref="A16" r:id="rId7" tooltip="Click here" display="9. Chi phí quản lý doanh nghiệp"/>
    <hyperlink ref="A18" r:id="rId8" tooltip="Click here" display="11. Thu nhập khác"/>
    <hyperlink ref="A19" r:id="rId9" tooltip="Click here" display="12. Chi phí khác"/>
  </hyperlinks>
  <printOptions horizontalCentered="1"/>
  <pageMargins left="0.38" right="0.19" top="0.56" bottom="1" header="0.5" footer="0.5"/>
  <pageSetup horizontalDpi="600" verticalDpi="600" orientation="portrait" paperSize="9"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90" zoomScaleNormal="90" zoomScalePageLayoutView="0" workbookViewId="0" topLeftCell="A35">
      <selection activeCell="D44" sqref="D44"/>
    </sheetView>
  </sheetViews>
  <sheetFormatPr defaultColWidth="9.00390625" defaultRowHeight="12.75"/>
  <cols>
    <col min="1" max="1" width="50.00390625" style="2" customWidth="1"/>
    <col min="2" max="2" width="7.00390625" style="2" customWidth="1"/>
    <col min="3" max="3" width="7.75390625" style="3" customWidth="1"/>
    <col min="4" max="6" width="18.75390625" style="67" customWidth="1"/>
    <col min="7" max="7" width="2.375" style="2" customWidth="1"/>
    <col min="8" max="8" width="9.125" style="78" customWidth="1"/>
    <col min="9" max="16384" width="9.125" style="2" customWidth="1"/>
  </cols>
  <sheetData>
    <row r="1" ht="15">
      <c r="A1" s="1" t="s">
        <v>556</v>
      </c>
    </row>
    <row r="2" ht="15">
      <c r="A2" s="7" t="s">
        <v>563</v>
      </c>
    </row>
    <row r="3" ht="15">
      <c r="A3" s="7" t="s">
        <v>164</v>
      </c>
    </row>
    <row r="4" ht="15">
      <c r="A4" s="7"/>
    </row>
    <row r="5" spans="1:8" ht="15">
      <c r="A5" s="7" t="s">
        <v>547</v>
      </c>
      <c r="D5" s="79" t="s">
        <v>1</v>
      </c>
      <c r="E5" s="79"/>
      <c r="F5" s="79" t="s">
        <v>1</v>
      </c>
      <c r="H5" s="78" t="s">
        <v>1</v>
      </c>
    </row>
    <row r="6" ht="15.75" thickBot="1">
      <c r="F6" s="80" t="s">
        <v>129</v>
      </c>
    </row>
    <row r="7" spans="1:8" s="84" customFormat="1" ht="45">
      <c r="A7" s="81" t="s">
        <v>130</v>
      </c>
      <c r="B7" s="82" t="s">
        <v>3</v>
      </c>
      <c r="C7" s="82" t="s">
        <v>4</v>
      </c>
      <c r="D7" s="472" t="s">
        <v>564</v>
      </c>
      <c r="E7" s="472" t="s">
        <v>565</v>
      </c>
      <c r="F7" s="283" t="s">
        <v>305</v>
      </c>
      <c r="H7" s="85"/>
    </row>
    <row r="8" spans="1:6" ht="15">
      <c r="A8" s="86" t="s">
        <v>165</v>
      </c>
      <c r="B8" s="87"/>
      <c r="C8" s="88"/>
      <c r="D8" s="89"/>
      <c r="E8" s="416"/>
      <c r="F8" s="473"/>
    </row>
    <row r="9" spans="1:6" ht="15">
      <c r="A9" s="90" t="s">
        <v>166</v>
      </c>
      <c r="B9" s="91" t="s">
        <v>133</v>
      </c>
      <c r="C9" s="92"/>
      <c r="D9" s="93">
        <v>14855260954</v>
      </c>
      <c r="E9" s="466">
        <v>13816637570</v>
      </c>
      <c r="F9" s="94">
        <v>18146455308</v>
      </c>
    </row>
    <row r="10" spans="1:6" ht="15">
      <c r="A10" s="90" t="s">
        <v>167</v>
      </c>
      <c r="B10" s="87"/>
      <c r="C10" s="88"/>
      <c r="D10" s="95"/>
      <c r="E10" s="467"/>
      <c r="F10" s="96"/>
    </row>
    <row r="11" spans="1:6" ht="15">
      <c r="A11" s="97" t="s">
        <v>168</v>
      </c>
      <c r="B11" s="98" t="s">
        <v>136</v>
      </c>
      <c r="C11" s="88"/>
      <c r="D11" s="355">
        <v>3919376114</v>
      </c>
      <c r="E11" s="355">
        <v>3758476427</v>
      </c>
      <c r="F11" s="356">
        <v>5028798896</v>
      </c>
    </row>
    <row r="12" spans="1:6" ht="15">
      <c r="A12" s="97" t="s">
        <v>169</v>
      </c>
      <c r="B12" s="98" t="s">
        <v>170</v>
      </c>
      <c r="C12" s="88"/>
      <c r="D12" s="355">
        <v>-717080923</v>
      </c>
      <c r="E12" s="468">
        <v>2403382098</v>
      </c>
      <c r="F12" s="356">
        <v>1781130929</v>
      </c>
    </row>
    <row r="13" spans="1:6" ht="15">
      <c r="A13" s="97" t="s">
        <v>171</v>
      </c>
      <c r="B13" s="98" t="s">
        <v>172</v>
      </c>
      <c r="C13" s="88"/>
      <c r="D13" s="95">
        <v>0</v>
      </c>
      <c r="E13" s="467">
        <v>0</v>
      </c>
      <c r="F13" s="96">
        <v>0</v>
      </c>
    </row>
    <row r="14" spans="1:6" ht="15">
      <c r="A14" s="97" t="s">
        <v>173</v>
      </c>
      <c r="B14" s="98" t="s">
        <v>174</v>
      </c>
      <c r="C14" s="88"/>
      <c r="D14" s="355">
        <v>-5497012009</v>
      </c>
      <c r="E14" s="468">
        <v>-4671106630</v>
      </c>
      <c r="F14" s="356">
        <v>-6489320386</v>
      </c>
    </row>
    <row r="15" spans="1:6" ht="15">
      <c r="A15" s="97" t="s">
        <v>175</v>
      </c>
      <c r="B15" s="98" t="s">
        <v>176</v>
      </c>
      <c r="C15" s="88" t="s">
        <v>145</v>
      </c>
      <c r="D15" s="95">
        <v>9139743694</v>
      </c>
      <c r="E15" s="467">
        <v>5557182835</v>
      </c>
      <c r="F15" s="96">
        <v>7846152196</v>
      </c>
    </row>
    <row r="16" spans="1:6" ht="30">
      <c r="A16" s="90" t="s">
        <v>177</v>
      </c>
      <c r="B16" s="91" t="s">
        <v>178</v>
      </c>
      <c r="C16" s="92"/>
      <c r="D16" s="93">
        <v>21700287830</v>
      </c>
      <c r="E16" s="466">
        <v>20864572300</v>
      </c>
      <c r="F16" s="94">
        <v>26313216943</v>
      </c>
    </row>
    <row r="17" spans="1:6" ht="15">
      <c r="A17" s="97" t="s">
        <v>179</v>
      </c>
      <c r="B17" s="98" t="s">
        <v>180</v>
      </c>
      <c r="C17" s="88"/>
      <c r="D17" s="355">
        <v>21647721472</v>
      </c>
      <c r="E17" s="468">
        <v>-74948117492</v>
      </c>
      <c r="F17" s="356">
        <v>-55426762002</v>
      </c>
    </row>
    <row r="18" spans="1:6" ht="15">
      <c r="A18" s="97" t="s">
        <v>181</v>
      </c>
      <c r="B18" s="87">
        <v>10</v>
      </c>
      <c r="C18" s="88"/>
      <c r="D18" s="355">
        <v>-60162129076</v>
      </c>
      <c r="E18" s="468">
        <v>37144890608</v>
      </c>
      <c r="F18" s="356">
        <v>-61269700945</v>
      </c>
    </row>
    <row r="19" spans="1:6" ht="30">
      <c r="A19" s="97" t="s">
        <v>182</v>
      </c>
      <c r="B19" s="87">
        <v>11</v>
      </c>
      <c r="C19" s="88"/>
      <c r="D19" s="355">
        <v>20077921416</v>
      </c>
      <c r="E19" s="468">
        <v>-33216919057</v>
      </c>
      <c r="F19" s="356">
        <v>111205261766</v>
      </c>
    </row>
    <row r="20" spans="1:6" ht="15">
      <c r="A20" s="97" t="s">
        <v>183</v>
      </c>
      <c r="B20" s="87">
        <v>12</v>
      </c>
      <c r="C20" s="88"/>
      <c r="D20" s="355">
        <v>80509857</v>
      </c>
      <c r="E20" s="468">
        <v>900269123</v>
      </c>
      <c r="F20" s="356">
        <v>-8766125660</v>
      </c>
    </row>
    <row r="21" spans="1:8" ht="15">
      <c r="A21" s="97" t="s">
        <v>184</v>
      </c>
      <c r="B21" s="87">
        <v>13</v>
      </c>
      <c r="C21" s="88"/>
      <c r="D21" s="355">
        <v>-8252935520</v>
      </c>
      <c r="E21" s="468">
        <v>-6044765885</v>
      </c>
      <c r="F21" s="356">
        <v>-9240451126</v>
      </c>
      <c r="H21" s="78" t="s">
        <v>1</v>
      </c>
    </row>
    <row r="22" spans="1:8" ht="15">
      <c r="A22" s="97" t="s">
        <v>185</v>
      </c>
      <c r="B22" s="87">
        <v>14</v>
      </c>
      <c r="C22" s="88" t="s">
        <v>35</v>
      </c>
      <c r="D22" s="95">
        <v>-691832763</v>
      </c>
      <c r="E22" s="467">
        <v>-2800722754</v>
      </c>
      <c r="F22" s="356">
        <v>-3432991384</v>
      </c>
      <c r="H22" s="78" t="s">
        <v>1</v>
      </c>
    </row>
    <row r="23" spans="1:8" ht="15">
      <c r="A23" s="97" t="s">
        <v>186</v>
      </c>
      <c r="B23" s="87">
        <v>15</v>
      </c>
      <c r="C23" s="88"/>
      <c r="D23" s="355">
        <v>1125463258</v>
      </c>
      <c r="E23" s="468">
        <v>12041087572</v>
      </c>
      <c r="F23" s="356">
        <v>5414311346</v>
      </c>
      <c r="H23" s="78" t="s">
        <v>1</v>
      </c>
    </row>
    <row r="24" spans="1:8" ht="15">
      <c r="A24" s="97" t="s">
        <v>187</v>
      </c>
      <c r="B24" s="87">
        <v>16</v>
      </c>
      <c r="C24" s="88"/>
      <c r="D24" s="355">
        <v>-338065135</v>
      </c>
      <c r="E24" s="468">
        <v>-18245642386</v>
      </c>
      <c r="F24" s="356">
        <v>-848276480</v>
      </c>
      <c r="H24" s="78" t="s">
        <v>1</v>
      </c>
    </row>
    <row r="25" spans="1:6" ht="15">
      <c r="A25" s="90" t="s">
        <v>188</v>
      </c>
      <c r="B25" s="92">
        <v>20</v>
      </c>
      <c r="C25" s="92"/>
      <c r="D25" s="93">
        <v>-4813058661</v>
      </c>
      <c r="E25" s="466">
        <v>-64305347971</v>
      </c>
      <c r="F25" s="94">
        <v>3948482458</v>
      </c>
    </row>
    <row r="26" spans="1:6" ht="15">
      <c r="A26" s="86"/>
      <c r="B26" s="87"/>
      <c r="C26" s="88"/>
      <c r="D26" s="95"/>
      <c r="E26" s="467"/>
      <c r="F26" s="96"/>
    </row>
    <row r="27" spans="1:6" ht="15">
      <c r="A27" s="86" t="s">
        <v>189</v>
      </c>
      <c r="B27" s="87"/>
      <c r="C27" s="88"/>
      <c r="D27" s="95"/>
      <c r="E27" s="467"/>
      <c r="F27" s="96"/>
    </row>
    <row r="28" spans="1:8" ht="30">
      <c r="A28" s="99" t="s">
        <v>190</v>
      </c>
      <c r="B28" s="87">
        <v>21</v>
      </c>
      <c r="C28" s="88"/>
      <c r="D28" s="355">
        <v>-7997255909</v>
      </c>
      <c r="E28" s="468">
        <v>-11004668046</v>
      </c>
      <c r="F28" s="356">
        <v>-13218518641</v>
      </c>
      <c r="H28" s="78" t="s">
        <v>1</v>
      </c>
    </row>
    <row r="29" spans="1:8" ht="30">
      <c r="A29" s="99" t="s">
        <v>191</v>
      </c>
      <c r="B29" s="87">
        <v>22</v>
      </c>
      <c r="C29" s="88"/>
      <c r="D29" s="355">
        <v>107181819</v>
      </c>
      <c r="E29" s="468">
        <v>0</v>
      </c>
      <c r="F29" s="356">
        <v>0</v>
      </c>
      <c r="H29" s="78" t="s">
        <v>1</v>
      </c>
    </row>
    <row r="30" spans="1:8" ht="15.75" customHeight="1">
      <c r="A30" s="99" t="s">
        <v>192</v>
      </c>
      <c r="B30" s="87">
        <v>23</v>
      </c>
      <c r="C30" s="88"/>
      <c r="D30" s="355">
        <v>0</v>
      </c>
      <c r="E30" s="468">
        <v>0</v>
      </c>
      <c r="F30" s="356">
        <v>0</v>
      </c>
      <c r="H30" s="78" t="s">
        <v>1</v>
      </c>
    </row>
    <row r="31" spans="1:8" ht="30">
      <c r="A31" s="99" t="s">
        <v>193</v>
      </c>
      <c r="B31" s="87">
        <v>24</v>
      </c>
      <c r="C31" s="88"/>
      <c r="D31" s="355">
        <v>0</v>
      </c>
      <c r="E31" s="468">
        <v>0</v>
      </c>
      <c r="F31" s="356">
        <v>0</v>
      </c>
      <c r="H31" s="78" t="s">
        <v>1</v>
      </c>
    </row>
    <row r="32" spans="1:8" ht="15">
      <c r="A32" s="99" t="s">
        <v>194</v>
      </c>
      <c r="B32" s="87">
        <v>25</v>
      </c>
      <c r="C32" s="88"/>
      <c r="D32" s="355">
        <v>0</v>
      </c>
      <c r="E32" s="468">
        <v>0</v>
      </c>
      <c r="F32" s="356">
        <v>0</v>
      </c>
      <c r="H32" s="78" t="s">
        <v>1</v>
      </c>
    </row>
    <row r="33" spans="1:8" ht="15">
      <c r="A33" s="99" t="s">
        <v>195</v>
      </c>
      <c r="B33" s="87">
        <v>26</v>
      </c>
      <c r="C33" s="88"/>
      <c r="D33" s="355">
        <v>0</v>
      </c>
      <c r="E33" s="468">
        <v>0</v>
      </c>
      <c r="F33" s="356">
        <v>0</v>
      </c>
      <c r="H33" s="78" t="s">
        <v>1</v>
      </c>
    </row>
    <row r="34" spans="1:8" ht="15">
      <c r="A34" s="99" t="s">
        <v>196</v>
      </c>
      <c r="B34" s="87">
        <v>27</v>
      </c>
      <c r="C34" s="88"/>
      <c r="D34" s="355">
        <v>5392247383</v>
      </c>
      <c r="E34" s="468">
        <v>4393689680</v>
      </c>
      <c r="F34" s="356">
        <v>5412084275</v>
      </c>
      <c r="H34" s="78" t="s">
        <v>1</v>
      </c>
    </row>
    <row r="35" spans="1:6" ht="15">
      <c r="A35" s="90" t="s">
        <v>197</v>
      </c>
      <c r="B35" s="92">
        <v>30</v>
      </c>
      <c r="C35" s="92"/>
      <c r="D35" s="93">
        <v>-2497826707</v>
      </c>
      <c r="E35" s="466">
        <v>-6610978366</v>
      </c>
      <c r="F35" s="94">
        <v>-7806434366</v>
      </c>
    </row>
    <row r="36" spans="1:6" ht="12.75" customHeight="1">
      <c r="A36" s="90"/>
      <c r="B36" s="100"/>
      <c r="C36" s="92"/>
      <c r="D36" s="93"/>
      <c r="E36" s="466"/>
      <c r="F36" s="94"/>
    </row>
    <row r="37" spans="1:6" ht="15">
      <c r="A37" s="86" t="s">
        <v>198</v>
      </c>
      <c r="B37" s="100"/>
      <c r="C37" s="92"/>
      <c r="D37" s="101"/>
      <c r="E37" s="469"/>
      <c r="F37" s="102"/>
    </row>
    <row r="38" spans="1:8" ht="30">
      <c r="A38" s="99" t="s">
        <v>199</v>
      </c>
      <c r="B38" s="87">
        <v>31</v>
      </c>
      <c r="C38" s="88" t="s">
        <v>104</v>
      </c>
      <c r="D38" s="355">
        <v>0</v>
      </c>
      <c r="E38" s="468">
        <v>0</v>
      </c>
      <c r="F38" s="356">
        <v>28700585000</v>
      </c>
      <c r="H38" s="78" t="s">
        <v>1</v>
      </c>
    </row>
    <row r="39" spans="1:8" ht="30">
      <c r="A39" s="99" t="s">
        <v>200</v>
      </c>
      <c r="B39" s="87">
        <v>32</v>
      </c>
      <c r="C39" s="88"/>
      <c r="D39" s="355">
        <v>0</v>
      </c>
      <c r="E39" s="468">
        <v>0</v>
      </c>
      <c r="F39" s="356">
        <v>0</v>
      </c>
      <c r="H39" s="78" t="s">
        <v>1</v>
      </c>
    </row>
    <row r="40" spans="1:8" ht="15">
      <c r="A40" s="99" t="s">
        <v>201</v>
      </c>
      <c r="B40" s="87">
        <v>33</v>
      </c>
      <c r="C40" s="88"/>
      <c r="D40" s="355">
        <v>93796597539</v>
      </c>
      <c r="E40" s="468">
        <v>128850914559</v>
      </c>
      <c r="F40" s="356">
        <v>149090866690</v>
      </c>
      <c r="H40" s="78" t="s">
        <v>1</v>
      </c>
    </row>
    <row r="41" spans="1:8" ht="15">
      <c r="A41" s="99" t="s">
        <v>202</v>
      </c>
      <c r="B41" s="87">
        <v>34</v>
      </c>
      <c r="C41" s="88"/>
      <c r="D41" s="355">
        <v>-140838515212</v>
      </c>
      <c r="E41" s="468">
        <v>-71255121964</v>
      </c>
      <c r="F41" s="356">
        <v>-112179959962</v>
      </c>
      <c r="H41" s="78" t="s">
        <v>1</v>
      </c>
    </row>
    <row r="42" spans="1:8" ht="15">
      <c r="A42" s="99" t="s">
        <v>203</v>
      </c>
      <c r="B42" s="87">
        <v>35</v>
      </c>
      <c r="C42" s="88"/>
      <c r="D42" s="355">
        <v>0</v>
      </c>
      <c r="E42" s="468">
        <v>0</v>
      </c>
      <c r="F42" s="356">
        <v>0</v>
      </c>
      <c r="H42" s="78" t="s">
        <v>1</v>
      </c>
    </row>
    <row r="43" spans="1:6" ht="15">
      <c r="A43" s="99" t="s">
        <v>204</v>
      </c>
      <c r="B43" s="87">
        <v>36</v>
      </c>
      <c r="C43" s="88" t="s">
        <v>104</v>
      </c>
      <c r="D43" s="95">
        <v>-5345400000</v>
      </c>
      <c r="E43" s="467">
        <v>-4500000000</v>
      </c>
      <c r="F43" s="96">
        <v>-9966280685</v>
      </c>
    </row>
    <row r="44" spans="1:6" ht="15">
      <c r="A44" s="90" t="s">
        <v>205</v>
      </c>
      <c r="B44" s="92">
        <v>40</v>
      </c>
      <c r="C44" s="92"/>
      <c r="D44" s="93">
        <v>-52387317673</v>
      </c>
      <c r="E44" s="466">
        <v>53095792595</v>
      </c>
      <c r="F44" s="94">
        <v>55645211043</v>
      </c>
    </row>
    <row r="45" spans="1:6" ht="15">
      <c r="A45" s="90"/>
      <c r="B45" s="92"/>
      <c r="C45" s="92"/>
      <c r="D45" s="93"/>
      <c r="E45" s="466"/>
      <c r="F45" s="94"/>
    </row>
    <row r="46" spans="1:6" ht="15">
      <c r="A46" s="86" t="s">
        <v>206</v>
      </c>
      <c r="B46" s="92">
        <v>50</v>
      </c>
      <c r="C46" s="92"/>
      <c r="D46" s="101">
        <v>-59698203041</v>
      </c>
      <c r="E46" s="469">
        <v>-17820533742</v>
      </c>
      <c r="F46" s="102">
        <v>51787259135</v>
      </c>
    </row>
    <row r="47" spans="1:6" ht="15">
      <c r="A47" s="86" t="s">
        <v>207</v>
      </c>
      <c r="B47" s="92">
        <v>60</v>
      </c>
      <c r="C47" s="92"/>
      <c r="D47" s="357">
        <v>95336491365</v>
      </c>
      <c r="E47" s="470">
        <v>43549232230</v>
      </c>
      <c r="F47" s="358">
        <v>43549232230</v>
      </c>
    </row>
    <row r="48" spans="1:6" ht="15.75" customHeight="1">
      <c r="A48" s="99" t="s">
        <v>208</v>
      </c>
      <c r="B48" s="87">
        <v>61</v>
      </c>
      <c r="C48" s="88"/>
      <c r="D48" s="355">
        <v>0</v>
      </c>
      <c r="E48" s="468">
        <v>0</v>
      </c>
      <c r="F48" s="356">
        <v>0</v>
      </c>
    </row>
    <row r="49" spans="1:6" ht="15.75" thickBot="1">
      <c r="A49" s="104" t="s">
        <v>209</v>
      </c>
      <c r="B49" s="105">
        <v>70</v>
      </c>
      <c r="C49" s="106"/>
      <c r="D49" s="107">
        <v>35638288324</v>
      </c>
      <c r="E49" s="471">
        <v>25728698488</v>
      </c>
      <c r="F49" s="108">
        <v>95336491365</v>
      </c>
    </row>
    <row r="51" spans="1:7" ht="15">
      <c r="A51" s="17" t="str">
        <f>'KQKD (goc)'!A30</f>
        <v>Ngày 15 tháng 10 năm 2011</v>
      </c>
      <c r="D51" s="4"/>
      <c r="E51" s="4"/>
      <c r="F51" s="5"/>
      <c r="G51" s="5"/>
    </row>
    <row r="52" spans="1:7" ht="15">
      <c r="A52" s="17"/>
      <c r="D52" s="4"/>
      <c r="E52" s="4"/>
      <c r="F52" s="5"/>
      <c r="G52" s="5"/>
    </row>
    <row r="53" spans="1:7" ht="15">
      <c r="A53" s="17"/>
      <c r="D53" s="4"/>
      <c r="E53" s="4"/>
      <c r="F53" s="5"/>
      <c r="G53" s="5"/>
    </row>
    <row r="54" spans="1:7" ht="15">
      <c r="A54" s="17"/>
      <c r="D54" s="4"/>
      <c r="E54" s="4"/>
      <c r="F54" s="5"/>
      <c r="G54" s="5"/>
    </row>
    <row r="55" spans="1:7" ht="15">
      <c r="A55" s="17"/>
      <c r="D55" s="4"/>
      <c r="E55" s="4"/>
      <c r="F55" s="5"/>
      <c r="G55" s="5"/>
    </row>
    <row r="56" spans="1:6" ht="15">
      <c r="A56" s="17"/>
      <c r="B56" s="11"/>
      <c r="D56" s="4"/>
      <c r="E56" s="4"/>
      <c r="F56" s="6"/>
    </row>
    <row r="57" spans="1:6" ht="15">
      <c r="A57" s="18" t="s">
        <v>121</v>
      </c>
      <c r="B57" s="18" t="s">
        <v>122</v>
      </c>
      <c r="D57" s="4"/>
      <c r="E57" s="4"/>
      <c r="F57" s="74" t="s">
        <v>574</v>
      </c>
    </row>
    <row r="58" spans="1:6" ht="15">
      <c r="A58" s="20" t="s">
        <v>126</v>
      </c>
      <c r="B58" s="20" t="s">
        <v>124</v>
      </c>
      <c r="D58" s="4"/>
      <c r="E58" s="4"/>
      <c r="F58" s="109" t="s">
        <v>125</v>
      </c>
    </row>
  </sheetData>
  <sheetProtection/>
  <hyperlinks>
    <hyperlink ref="A43" r:id="rId1" tooltip="Click here" display="6. Cổ tức, lợi nhuận đã trả cho chủ sở hữu"/>
  </hyperlinks>
  <printOptions horizontalCentered="1"/>
  <pageMargins left="0.64" right="0.25" top="0.26" bottom="0.3" header="0.17" footer="0.21"/>
  <pageSetup fitToHeight="1" fitToWidth="1" horizontalDpi="600" verticalDpi="600" orientation="portrait" paperSize="9" scale="85" r:id="rId2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263"/>
  <sheetViews>
    <sheetView zoomScale="90" zoomScaleNormal="90" zoomScalePageLayoutView="0" workbookViewId="0" topLeftCell="A113">
      <selection activeCell="A132" sqref="A132"/>
    </sheetView>
  </sheetViews>
  <sheetFormatPr defaultColWidth="9.00390625" defaultRowHeight="12.75"/>
  <cols>
    <col min="1" max="1" width="52.125" style="113" customWidth="1"/>
    <col min="2" max="2" width="3.00390625" style="111" hidden="1" customWidth="1"/>
    <col min="3" max="4" width="17.75390625" style="111" hidden="1" customWidth="1"/>
    <col min="5" max="6" width="24.625" style="112" customWidth="1"/>
    <col min="7" max="7" width="2.125" style="113" customWidth="1"/>
    <col min="8" max="8" width="5.375" style="114" customWidth="1"/>
    <col min="9" max="10" width="24.625" style="112" hidden="1" customWidth="1"/>
    <col min="11" max="32" width="9.125" style="114" customWidth="1"/>
    <col min="33" max="16384" width="9.125" style="115" customWidth="1"/>
  </cols>
  <sheetData>
    <row r="1" ht="15">
      <c r="A1" s="110" t="s">
        <v>557</v>
      </c>
    </row>
    <row r="2" ht="15">
      <c r="A2" s="7" t="s">
        <v>563</v>
      </c>
    </row>
    <row r="3" ht="15">
      <c r="A3" s="7"/>
    </row>
    <row r="4" ht="15">
      <c r="A4" s="7" t="s">
        <v>547</v>
      </c>
    </row>
    <row r="5" spans="6:10" ht="15.75" thickBot="1">
      <c r="F5" s="116" t="s">
        <v>129</v>
      </c>
      <c r="J5" s="116"/>
    </row>
    <row r="6" spans="1:10" ht="15">
      <c r="A6" s="117" t="s">
        <v>210</v>
      </c>
      <c r="B6" s="118"/>
      <c r="C6" s="119" t="s">
        <v>5</v>
      </c>
      <c r="D6" s="120" t="s">
        <v>6</v>
      </c>
      <c r="E6" s="121" t="s">
        <v>7</v>
      </c>
      <c r="F6" s="122" t="s">
        <v>8</v>
      </c>
      <c r="I6" s="121"/>
      <c r="J6" s="122"/>
    </row>
    <row r="7" spans="1:10" ht="15">
      <c r="A7" s="123" t="s">
        <v>211</v>
      </c>
      <c r="B7" s="124"/>
      <c r="C7" s="111">
        <v>844778005</v>
      </c>
      <c r="D7" s="125"/>
      <c r="E7" s="340">
        <v>483824277</v>
      </c>
      <c r="F7" s="340">
        <v>841454859</v>
      </c>
      <c r="I7" s="126"/>
      <c r="J7" s="127"/>
    </row>
    <row r="8" spans="1:10" ht="15">
      <c r="A8" s="128" t="s">
        <v>212</v>
      </c>
      <c r="B8" s="124"/>
      <c r="C8" s="111">
        <v>8058970856</v>
      </c>
      <c r="D8" s="125"/>
      <c r="E8" s="340">
        <v>4154464047</v>
      </c>
      <c r="F8" s="340">
        <v>35495036506</v>
      </c>
      <c r="I8" s="126"/>
      <c r="J8" s="127"/>
    </row>
    <row r="9" spans="1:10" ht="15">
      <c r="A9" s="128" t="s">
        <v>213</v>
      </c>
      <c r="B9" s="129"/>
      <c r="C9" s="130">
        <v>0</v>
      </c>
      <c r="D9" s="131"/>
      <c r="E9" s="360">
        <v>0</v>
      </c>
      <c r="F9" s="360">
        <v>0</v>
      </c>
      <c r="I9" s="132"/>
      <c r="J9" s="133"/>
    </row>
    <row r="10" spans="1:10" ht="15.75" thickBot="1">
      <c r="A10" s="134" t="s">
        <v>214</v>
      </c>
      <c r="B10" s="135"/>
      <c r="C10" s="136">
        <v>8903748861</v>
      </c>
      <c r="D10" s="137">
        <v>0</v>
      </c>
      <c r="E10" s="138">
        <v>4638288324</v>
      </c>
      <c r="F10" s="139">
        <v>36336491365</v>
      </c>
      <c r="I10" s="138"/>
      <c r="J10" s="139"/>
    </row>
    <row r="12" spans="6:10" ht="15.75" thickBot="1">
      <c r="F12" s="116" t="s">
        <v>129</v>
      </c>
      <c r="J12" s="116"/>
    </row>
    <row r="13" spans="1:10" ht="15">
      <c r="A13" s="117" t="s">
        <v>215</v>
      </c>
      <c r="B13" s="118"/>
      <c r="C13" s="119" t="s">
        <v>5</v>
      </c>
      <c r="D13" s="120" t="s">
        <v>6</v>
      </c>
      <c r="E13" s="121" t="s">
        <v>7</v>
      </c>
      <c r="F13" s="122" t="s">
        <v>8</v>
      </c>
      <c r="I13" s="121"/>
      <c r="J13" s="122"/>
    </row>
    <row r="14" spans="1:10" ht="15">
      <c r="A14" s="123" t="s">
        <v>216</v>
      </c>
      <c r="B14" s="124"/>
      <c r="C14" s="111">
        <v>0</v>
      </c>
      <c r="D14" s="125"/>
      <c r="E14" s="340">
        <v>300000000</v>
      </c>
      <c r="F14" s="340">
        <v>300000000</v>
      </c>
      <c r="I14" s="126"/>
      <c r="J14" s="127"/>
    </row>
    <row r="15" spans="1:10" ht="15">
      <c r="A15" s="128" t="s">
        <v>217</v>
      </c>
      <c r="B15" s="124"/>
      <c r="C15" s="111">
        <v>0</v>
      </c>
      <c r="D15" s="125"/>
      <c r="E15" s="340">
        <v>0</v>
      </c>
      <c r="F15" s="340">
        <v>500000000</v>
      </c>
      <c r="I15" s="126"/>
      <c r="J15" s="127"/>
    </row>
    <row r="16" spans="1:10" ht="15">
      <c r="A16" s="128" t="s">
        <v>218</v>
      </c>
      <c r="B16" s="129"/>
      <c r="C16" s="130">
        <v>0</v>
      </c>
      <c r="D16" s="131"/>
      <c r="E16" s="360">
        <v>0</v>
      </c>
      <c r="F16" s="360">
        <v>0</v>
      </c>
      <c r="I16" s="132"/>
      <c r="J16" s="133"/>
    </row>
    <row r="17" spans="1:10" ht="15.75" thickBot="1">
      <c r="A17" s="134" t="s">
        <v>214</v>
      </c>
      <c r="B17" s="135"/>
      <c r="C17" s="136">
        <v>0</v>
      </c>
      <c r="D17" s="137">
        <v>0</v>
      </c>
      <c r="E17" s="138">
        <v>300000000</v>
      </c>
      <c r="F17" s="139">
        <v>800000000</v>
      </c>
      <c r="I17" s="138"/>
      <c r="J17" s="139"/>
    </row>
    <row r="18" spans="1:10" ht="15">
      <c r="A18" s="140"/>
      <c r="B18" s="141"/>
      <c r="C18" s="142"/>
      <c r="D18" s="142"/>
      <c r="E18" s="143"/>
      <c r="F18" s="143"/>
      <c r="I18" s="143"/>
      <c r="J18" s="143"/>
    </row>
    <row r="19" spans="6:10" ht="15.75" thickBot="1">
      <c r="F19" s="116" t="s">
        <v>129</v>
      </c>
      <c r="J19" s="116"/>
    </row>
    <row r="20" spans="1:10" ht="15">
      <c r="A20" s="117" t="s">
        <v>219</v>
      </c>
      <c r="B20" s="118"/>
      <c r="C20" s="119" t="s">
        <v>5</v>
      </c>
      <c r="D20" s="120" t="s">
        <v>6</v>
      </c>
      <c r="E20" s="121" t="s">
        <v>7</v>
      </c>
      <c r="F20" s="122" t="s">
        <v>8</v>
      </c>
      <c r="I20" s="121"/>
      <c r="J20" s="122"/>
    </row>
    <row r="21" spans="1:10" ht="15">
      <c r="A21" s="144" t="s">
        <v>220</v>
      </c>
      <c r="B21" s="124"/>
      <c r="C21" s="111">
        <v>0</v>
      </c>
      <c r="D21" s="125">
        <v>0</v>
      </c>
      <c r="E21" s="145">
        <v>0</v>
      </c>
      <c r="F21" s="146">
        <v>0</v>
      </c>
      <c r="I21" s="145"/>
      <c r="J21" s="146"/>
    </row>
    <row r="22" spans="1:10" ht="15">
      <c r="A22" s="144" t="s">
        <v>221</v>
      </c>
      <c r="B22" s="129"/>
      <c r="C22" s="130">
        <v>16477248807</v>
      </c>
      <c r="D22" s="131">
        <v>16477248807</v>
      </c>
      <c r="E22" s="147">
        <v>0</v>
      </c>
      <c r="F22" s="361">
        <v>0</v>
      </c>
      <c r="I22" s="147"/>
      <c r="J22" s="133"/>
    </row>
    <row r="23" spans="1:10" ht="15.75" thickBot="1">
      <c r="A23" s="134" t="s">
        <v>214</v>
      </c>
      <c r="B23" s="135"/>
      <c r="C23" s="136">
        <v>16477248807</v>
      </c>
      <c r="D23" s="137">
        <v>16477248807</v>
      </c>
      <c r="E23" s="138">
        <v>0</v>
      </c>
      <c r="F23" s="139">
        <v>0</v>
      </c>
      <c r="I23" s="138"/>
      <c r="J23" s="139"/>
    </row>
    <row r="24" spans="1:10" ht="15">
      <c r="A24" s="140"/>
      <c r="B24" s="141"/>
      <c r="C24" s="142"/>
      <c r="D24" s="142"/>
      <c r="E24" s="143"/>
      <c r="F24" s="143"/>
      <c r="I24" s="143"/>
      <c r="J24" s="143"/>
    </row>
    <row r="25" spans="1:10" ht="15.75" thickBot="1">
      <c r="A25" s="140"/>
      <c r="B25" s="141"/>
      <c r="C25" s="142"/>
      <c r="D25" s="142"/>
      <c r="E25" s="143"/>
      <c r="F25" s="116" t="s">
        <v>129</v>
      </c>
      <c r="I25" s="143"/>
      <c r="J25" s="116"/>
    </row>
    <row r="26" spans="1:10" ht="15">
      <c r="A26" s="148" t="s">
        <v>222</v>
      </c>
      <c r="B26" s="118"/>
      <c r="C26" s="119" t="s">
        <v>5</v>
      </c>
      <c r="D26" s="120" t="s">
        <v>6</v>
      </c>
      <c r="E26" s="121" t="s">
        <v>7</v>
      </c>
      <c r="F26" s="122" t="s">
        <v>8</v>
      </c>
      <c r="I26" s="121"/>
      <c r="J26" s="122"/>
    </row>
    <row r="27" spans="1:10" ht="15">
      <c r="A27" s="144" t="s">
        <v>223</v>
      </c>
      <c r="B27" s="124"/>
      <c r="C27" s="111">
        <v>0</v>
      </c>
      <c r="D27" s="125">
        <v>0</v>
      </c>
      <c r="E27" s="145">
        <v>0</v>
      </c>
      <c r="F27" s="359">
        <v>0</v>
      </c>
      <c r="I27" s="145"/>
      <c r="J27" s="127"/>
    </row>
    <row r="28" spans="1:10" ht="15">
      <c r="A28" s="144" t="s">
        <v>224</v>
      </c>
      <c r="B28" s="124"/>
      <c r="C28" s="111">
        <v>0</v>
      </c>
      <c r="D28" s="125">
        <v>0</v>
      </c>
      <c r="E28" s="145">
        <v>0</v>
      </c>
      <c r="F28" s="359">
        <v>0</v>
      </c>
      <c r="I28" s="145"/>
      <c r="J28" s="127"/>
    </row>
    <row r="29" spans="1:10" ht="15">
      <c r="A29" s="149" t="s">
        <v>225</v>
      </c>
      <c r="B29" s="124"/>
      <c r="C29" s="111">
        <v>0</v>
      </c>
      <c r="D29" s="125"/>
      <c r="E29" s="340">
        <v>0</v>
      </c>
      <c r="F29" s="359">
        <v>0</v>
      </c>
      <c r="I29" s="126"/>
      <c r="J29" s="127"/>
    </row>
    <row r="30" spans="1:10" ht="15">
      <c r="A30" s="144" t="s">
        <v>226</v>
      </c>
      <c r="B30" s="124"/>
      <c r="C30" s="111">
        <v>0</v>
      </c>
      <c r="D30" s="125">
        <v>0</v>
      </c>
      <c r="E30" s="145">
        <v>0</v>
      </c>
      <c r="F30" s="146">
        <v>0</v>
      </c>
      <c r="I30" s="145"/>
      <c r="J30" s="146"/>
    </row>
    <row r="31" spans="1:10" ht="15">
      <c r="A31" s="144" t="s">
        <v>227</v>
      </c>
      <c r="B31" s="124"/>
      <c r="C31" s="111">
        <v>3861530465</v>
      </c>
      <c r="D31" s="125">
        <v>0</v>
      </c>
      <c r="E31" s="145">
        <v>1783595201</v>
      </c>
      <c r="F31" s="359">
        <v>3361407061</v>
      </c>
      <c r="I31" s="145"/>
      <c r="J31" s="127"/>
    </row>
    <row r="32" spans="1:10" ht="15.75" thickBot="1">
      <c r="A32" s="134" t="s">
        <v>214</v>
      </c>
      <c r="B32" s="135"/>
      <c r="C32" s="136">
        <v>3861530465</v>
      </c>
      <c r="D32" s="137">
        <v>0</v>
      </c>
      <c r="E32" s="138">
        <v>1783595201</v>
      </c>
      <c r="F32" s="139">
        <v>3361407061</v>
      </c>
      <c r="I32" s="138"/>
      <c r="J32" s="139"/>
    </row>
    <row r="33" spans="1:10" ht="15">
      <c r="A33" s="140"/>
      <c r="B33" s="141"/>
      <c r="C33" s="142"/>
      <c r="D33" s="142"/>
      <c r="E33" s="143"/>
      <c r="F33" s="143"/>
      <c r="I33" s="143"/>
      <c r="J33" s="143"/>
    </row>
    <row r="34" spans="1:10" ht="15.75" thickBot="1">
      <c r="A34" s="140"/>
      <c r="B34" s="141"/>
      <c r="C34" s="142"/>
      <c r="D34" s="142"/>
      <c r="E34" s="143"/>
      <c r="F34" s="116" t="s">
        <v>129</v>
      </c>
      <c r="I34" s="143"/>
      <c r="J34" s="116"/>
    </row>
    <row r="35" spans="1:10" ht="15">
      <c r="A35" s="148" t="s">
        <v>228</v>
      </c>
      <c r="B35" s="118"/>
      <c r="C35" s="119" t="s">
        <v>5</v>
      </c>
      <c r="D35" s="120" t="s">
        <v>6</v>
      </c>
      <c r="E35" s="121" t="s">
        <v>7</v>
      </c>
      <c r="F35" s="122" t="s">
        <v>8</v>
      </c>
      <c r="I35" s="121"/>
      <c r="J35" s="122"/>
    </row>
    <row r="36" spans="1:10" ht="15">
      <c r="A36" s="123" t="s">
        <v>229</v>
      </c>
      <c r="B36" s="124"/>
      <c r="C36" s="111">
        <v>0</v>
      </c>
      <c r="D36" s="125"/>
      <c r="E36" s="340">
        <v>0</v>
      </c>
      <c r="F36" s="359">
        <v>0</v>
      </c>
      <c r="I36" s="126"/>
      <c r="J36" s="127"/>
    </row>
    <row r="37" spans="1:10" ht="15">
      <c r="A37" s="123" t="s">
        <v>230</v>
      </c>
      <c r="B37" s="124"/>
      <c r="C37" s="111">
        <v>2027299373</v>
      </c>
      <c r="D37" s="125"/>
      <c r="E37" s="340">
        <v>3369429554</v>
      </c>
      <c r="F37" s="359">
        <v>1662043355</v>
      </c>
      <c r="I37" s="126"/>
      <c r="J37" s="127"/>
    </row>
    <row r="38" spans="1:10" ht="15">
      <c r="A38" s="123" t="s">
        <v>231</v>
      </c>
      <c r="B38" s="124"/>
      <c r="C38" s="111">
        <v>0</v>
      </c>
      <c r="D38" s="125"/>
      <c r="E38" s="340">
        <v>0</v>
      </c>
      <c r="F38" s="359">
        <v>0</v>
      </c>
      <c r="I38" s="126"/>
      <c r="J38" s="127"/>
    </row>
    <row r="39" spans="1:10" ht="15">
      <c r="A39" s="123" t="s">
        <v>232</v>
      </c>
      <c r="B39" s="124"/>
      <c r="C39" s="111">
        <v>438287591906</v>
      </c>
      <c r="D39" s="125"/>
      <c r="E39" s="340">
        <v>448436669921</v>
      </c>
      <c r="F39" s="359">
        <v>389430255424</v>
      </c>
      <c r="I39" s="126"/>
      <c r="J39" s="127"/>
    </row>
    <row r="40" spans="1:10" ht="15">
      <c r="A40" s="123" t="s">
        <v>233</v>
      </c>
      <c r="B40" s="124"/>
      <c r="C40" s="111">
        <v>313200381</v>
      </c>
      <c r="D40" s="125"/>
      <c r="E40" s="340">
        <v>40623290</v>
      </c>
      <c r="F40" s="359">
        <v>592294910</v>
      </c>
      <c r="I40" s="126"/>
      <c r="J40" s="127"/>
    </row>
    <row r="41" spans="1:10" ht="15">
      <c r="A41" s="123" t="s">
        <v>234</v>
      </c>
      <c r="B41" s="124"/>
      <c r="C41" s="111">
        <v>0</v>
      </c>
      <c r="D41" s="125"/>
      <c r="E41" s="340">
        <v>0</v>
      </c>
      <c r="F41" s="359">
        <v>0</v>
      </c>
      <c r="I41" s="126"/>
      <c r="J41" s="127"/>
    </row>
    <row r="42" spans="1:10" ht="15">
      <c r="A42" s="123" t="s">
        <v>235</v>
      </c>
      <c r="B42" s="124"/>
      <c r="C42" s="111">
        <v>0</v>
      </c>
      <c r="D42" s="125"/>
      <c r="E42" s="340">
        <v>0</v>
      </c>
      <c r="F42" s="359">
        <v>0</v>
      </c>
      <c r="I42" s="126"/>
      <c r="J42" s="127"/>
    </row>
    <row r="43" spans="1:10" ht="15">
      <c r="A43" s="123" t="s">
        <v>236</v>
      </c>
      <c r="B43" s="124"/>
      <c r="C43" s="111">
        <v>0</v>
      </c>
      <c r="D43" s="125"/>
      <c r="E43" s="340">
        <v>0</v>
      </c>
      <c r="F43" s="359">
        <v>0</v>
      </c>
      <c r="I43" s="126"/>
      <c r="J43" s="127"/>
    </row>
    <row r="44" spans="1:10" ht="15">
      <c r="A44" s="123" t="s">
        <v>237</v>
      </c>
      <c r="B44" s="124"/>
      <c r="C44" s="111">
        <v>0</v>
      </c>
      <c r="D44" s="125"/>
      <c r="E44" s="340">
        <v>0</v>
      </c>
      <c r="F44" s="359">
        <v>0</v>
      </c>
      <c r="I44" s="126"/>
      <c r="J44" s="127"/>
    </row>
    <row r="45" spans="1:10" ht="15.75" thickBot="1">
      <c r="A45" s="134" t="s">
        <v>238</v>
      </c>
      <c r="B45" s="135"/>
      <c r="C45" s="136">
        <v>440628091660</v>
      </c>
      <c r="D45" s="137">
        <v>0</v>
      </c>
      <c r="E45" s="138">
        <v>451846722765</v>
      </c>
      <c r="F45" s="150">
        <v>391684593689</v>
      </c>
      <c r="I45" s="138"/>
      <c r="J45" s="150"/>
    </row>
    <row r="46" spans="1:10" ht="15">
      <c r="A46" s="151" t="s">
        <v>239</v>
      </c>
      <c r="B46" s="152"/>
      <c r="E46" s="153"/>
      <c r="F46" s="153"/>
      <c r="I46" s="153"/>
      <c r="J46" s="153"/>
    </row>
    <row r="47" spans="1:10" ht="15.75" thickBot="1">
      <c r="A47" s="151"/>
      <c r="B47" s="152"/>
      <c r="E47" s="153"/>
      <c r="F47" s="116" t="s">
        <v>129</v>
      </c>
      <c r="I47" s="153"/>
      <c r="J47" s="116"/>
    </row>
    <row r="48" spans="1:10" ht="15">
      <c r="A48" s="148" t="s">
        <v>240</v>
      </c>
      <c r="B48" s="118"/>
      <c r="C48" s="119" t="s">
        <v>5</v>
      </c>
      <c r="D48" s="120" t="s">
        <v>6</v>
      </c>
      <c r="E48" s="121" t="s">
        <v>7</v>
      </c>
      <c r="F48" s="122" t="s">
        <v>8</v>
      </c>
      <c r="I48" s="121"/>
      <c r="J48" s="122"/>
    </row>
    <row r="49" spans="1:10" ht="15">
      <c r="A49" s="144" t="s">
        <v>241</v>
      </c>
      <c r="B49" s="152"/>
      <c r="C49" s="111">
        <v>0</v>
      </c>
      <c r="D49" s="125">
        <v>0</v>
      </c>
      <c r="E49" s="145">
        <v>0</v>
      </c>
      <c r="F49" s="146">
        <v>0</v>
      </c>
      <c r="G49" s="154"/>
      <c r="I49" s="145"/>
      <c r="J49" s="146"/>
    </row>
    <row r="50" spans="1:10" ht="15">
      <c r="A50" s="144" t="s">
        <v>242</v>
      </c>
      <c r="B50" s="152"/>
      <c r="C50" s="111">
        <v>0</v>
      </c>
      <c r="D50" s="125">
        <v>0</v>
      </c>
      <c r="E50" s="145">
        <v>0</v>
      </c>
      <c r="F50" s="359">
        <v>0</v>
      </c>
      <c r="G50" s="154"/>
      <c r="I50" s="145"/>
      <c r="J50" s="127"/>
    </row>
    <row r="51" spans="1:10" ht="15.75" thickBot="1">
      <c r="A51" s="134" t="s">
        <v>214</v>
      </c>
      <c r="B51" s="155"/>
      <c r="C51" s="156">
        <v>0</v>
      </c>
      <c r="D51" s="157">
        <v>0</v>
      </c>
      <c r="E51" s="158">
        <v>0</v>
      </c>
      <c r="F51" s="159">
        <v>0</v>
      </c>
      <c r="G51" s="154"/>
      <c r="I51" s="158"/>
      <c r="J51" s="159"/>
    </row>
    <row r="52" spans="1:10" ht="15">
      <c r="A52" s="160"/>
      <c r="B52" s="141"/>
      <c r="C52" s="142"/>
      <c r="D52" s="142"/>
      <c r="E52" s="143"/>
      <c r="F52" s="143"/>
      <c r="G52" s="154"/>
      <c r="I52" s="143"/>
      <c r="J52" s="143"/>
    </row>
    <row r="53" spans="1:10" ht="15.75" thickBot="1">
      <c r="A53" s="160"/>
      <c r="B53" s="141"/>
      <c r="C53" s="142"/>
      <c r="D53" s="142"/>
      <c r="E53" s="143"/>
      <c r="F53" s="116" t="s">
        <v>129</v>
      </c>
      <c r="G53" s="154"/>
      <c r="I53" s="143"/>
      <c r="J53" s="116"/>
    </row>
    <row r="54" spans="1:10" ht="15">
      <c r="A54" s="148" t="s">
        <v>243</v>
      </c>
      <c r="B54" s="118"/>
      <c r="C54" s="119" t="s">
        <v>5</v>
      </c>
      <c r="D54" s="120" t="s">
        <v>6</v>
      </c>
      <c r="E54" s="121" t="s">
        <v>7</v>
      </c>
      <c r="F54" s="122" t="s">
        <v>8</v>
      </c>
      <c r="I54" s="121"/>
      <c r="J54" s="122"/>
    </row>
    <row r="55" spans="1:10" ht="15">
      <c r="A55" s="144" t="s">
        <v>244</v>
      </c>
      <c r="B55" s="124"/>
      <c r="C55" s="111">
        <v>0</v>
      </c>
      <c r="D55" s="125">
        <v>0</v>
      </c>
      <c r="E55" s="145">
        <v>0</v>
      </c>
      <c r="F55" s="359">
        <v>0</v>
      </c>
      <c r="I55" s="145"/>
      <c r="J55" s="127"/>
    </row>
    <row r="56" spans="1:10" ht="15">
      <c r="A56" s="144" t="s">
        <v>245</v>
      </c>
      <c r="B56" s="124"/>
      <c r="C56" s="111">
        <v>0</v>
      </c>
      <c r="D56" s="125">
        <v>0</v>
      </c>
      <c r="E56" s="145">
        <v>0</v>
      </c>
      <c r="F56" s="359">
        <v>0</v>
      </c>
      <c r="I56" s="145"/>
      <c r="J56" s="127"/>
    </row>
    <row r="57" spans="1:10" ht="15">
      <c r="A57" s="144" t="s">
        <v>246</v>
      </c>
      <c r="B57" s="124"/>
      <c r="C57" s="111">
        <v>0</v>
      </c>
      <c r="D57" s="125">
        <v>0</v>
      </c>
      <c r="E57" s="145">
        <v>0</v>
      </c>
      <c r="F57" s="146">
        <v>0</v>
      </c>
      <c r="I57" s="145"/>
      <c r="J57" s="146"/>
    </row>
    <row r="58" spans="1:10" ht="15">
      <c r="A58" s="144" t="s">
        <v>247</v>
      </c>
      <c r="B58" s="124"/>
      <c r="C58" s="111">
        <v>0</v>
      </c>
      <c r="D58" s="125">
        <v>0</v>
      </c>
      <c r="E58" s="145">
        <v>0</v>
      </c>
      <c r="F58" s="359">
        <v>0</v>
      </c>
      <c r="I58" s="145"/>
      <c r="J58" s="127"/>
    </row>
    <row r="59" spans="1:10" ht="15.75" thickBot="1">
      <c r="A59" s="134" t="s">
        <v>214</v>
      </c>
      <c r="B59" s="135"/>
      <c r="C59" s="136">
        <v>0</v>
      </c>
      <c r="D59" s="137">
        <v>0</v>
      </c>
      <c r="E59" s="138">
        <v>0</v>
      </c>
      <c r="F59" s="139">
        <v>0</v>
      </c>
      <c r="I59" s="138"/>
      <c r="J59" s="139"/>
    </row>
    <row r="61" spans="6:10" ht="15.75" thickBot="1">
      <c r="F61" s="116" t="s">
        <v>129</v>
      </c>
      <c r="J61" s="116"/>
    </row>
    <row r="62" spans="1:10" ht="15">
      <c r="A62" s="117" t="s">
        <v>248</v>
      </c>
      <c r="B62" s="118"/>
      <c r="C62" s="119" t="s">
        <v>5</v>
      </c>
      <c r="D62" s="120" t="s">
        <v>6</v>
      </c>
      <c r="E62" s="121" t="s">
        <v>7</v>
      </c>
      <c r="F62" s="122" t="s">
        <v>8</v>
      </c>
      <c r="I62" s="121"/>
      <c r="J62" s="122"/>
    </row>
    <row r="63" spans="1:32" s="163" customFormat="1" ht="15" thickBot="1">
      <c r="A63" s="161" t="s">
        <v>249</v>
      </c>
      <c r="B63" s="135"/>
      <c r="C63" s="136">
        <v>7645748785</v>
      </c>
      <c r="D63" s="137"/>
      <c r="E63" s="138">
        <v>12186338785</v>
      </c>
      <c r="F63" s="139">
        <v>7645748785</v>
      </c>
      <c r="G63" s="110"/>
      <c r="H63" s="162"/>
      <c r="I63" s="138"/>
      <c r="J63" s="139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</row>
    <row r="65" spans="6:10" ht="15.75" thickBot="1">
      <c r="F65" s="116" t="s">
        <v>129</v>
      </c>
      <c r="J65" s="116"/>
    </row>
    <row r="66" spans="1:10" ht="15">
      <c r="A66" s="148" t="s">
        <v>250</v>
      </c>
      <c r="B66" s="118"/>
      <c r="C66" s="119" t="s">
        <v>5</v>
      </c>
      <c r="D66" s="120" t="s">
        <v>6</v>
      </c>
      <c r="E66" s="121" t="s">
        <v>7</v>
      </c>
      <c r="F66" s="122" t="s">
        <v>8</v>
      </c>
      <c r="I66" s="121"/>
      <c r="J66" s="122"/>
    </row>
    <row r="67" spans="1:10" ht="15">
      <c r="A67" s="144" t="s">
        <v>251</v>
      </c>
      <c r="B67" s="152"/>
      <c r="C67" s="111">
        <v>0</v>
      </c>
      <c r="D67" s="125"/>
      <c r="E67" s="145">
        <v>0</v>
      </c>
      <c r="F67" s="146">
        <v>0</v>
      </c>
      <c r="I67" s="145"/>
      <c r="J67" s="146"/>
    </row>
    <row r="68" spans="1:10" ht="15">
      <c r="A68" s="144" t="s">
        <v>252</v>
      </c>
      <c r="B68" s="124"/>
      <c r="C68" s="111">
        <v>0</v>
      </c>
      <c r="D68" s="125"/>
      <c r="E68" s="145">
        <v>0</v>
      </c>
      <c r="F68" s="146">
        <v>0</v>
      </c>
      <c r="I68" s="145"/>
      <c r="J68" s="146"/>
    </row>
    <row r="69" spans="1:10" ht="15">
      <c r="A69" s="149" t="s">
        <v>253</v>
      </c>
      <c r="B69" s="124"/>
      <c r="C69" s="111">
        <v>0</v>
      </c>
      <c r="D69" s="125"/>
      <c r="E69" s="340">
        <v>0</v>
      </c>
      <c r="F69" s="359">
        <v>0</v>
      </c>
      <c r="I69" s="126"/>
      <c r="J69" s="127"/>
    </row>
    <row r="70" spans="1:10" ht="15">
      <c r="A70" s="144" t="s">
        <v>254</v>
      </c>
      <c r="B70" s="124"/>
      <c r="C70" s="111">
        <v>0</v>
      </c>
      <c r="D70" s="125">
        <v>0</v>
      </c>
      <c r="E70" s="145">
        <v>0</v>
      </c>
      <c r="F70" s="146">
        <v>0</v>
      </c>
      <c r="I70" s="145"/>
      <c r="J70" s="146"/>
    </row>
    <row r="71" spans="1:10" ht="15">
      <c r="A71" s="144" t="s">
        <v>255</v>
      </c>
      <c r="B71" s="124"/>
      <c r="C71" s="111">
        <v>458286700</v>
      </c>
      <c r="D71" s="125"/>
      <c r="E71" s="145">
        <v>458286700</v>
      </c>
      <c r="F71" s="146">
        <v>458286700</v>
      </c>
      <c r="I71" s="145"/>
      <c r="J71" s="146"/>
    </row>
    <row r="72" spans="1:10" ht="15.75" thickBot="1">
      <c r="A72" s="134" t="s">
        <v>214</v>
      </c>
      <c r="B72" s="135"/>
      <c r="C72" s="136">
        <v>458286700</v>
      </c>
      <c r="D72" s="137">
        <v>0</v>
      </c>
      <c r="E72" s="138">
        <v>458286700</v>
      </c>
      <c r="F72" s="139">
        <v>458286700</v>
      </c>
      <c r="I72" s="138"/>
      <c r="J72" s="139"/>
    </row>
    <row r="74" spans="1:10" ht="15.75" thickBot="1">
      <c r="A74" s="160"/>
      <c r="B74" s="141"/>
      <c r="C74" s="142"/>
      <c r="D74" s="142"/>
      <c r="E74" s="143"/>
      <c r="F74" s="116" t="s">
        <v>129</v>
      </c>
      <c r="I74" s="143"/>
      <c r="J74" s="116"/>
    </row>
    <row r="75" spans="1:10" ht="15">
      <c r="A75" s="148" t="s">
        <v>256</v>
      </c>
      <c r="B75" s="118"/>
      <c r="C75" s="119" t="s">
        <v>5</v>
      </c>
      <c r="D75" s="120" t="s">
        <v>6</v>
      </c>
      <c r="E75" s="121" t="s">
        <v>7</v>
      </c>
      <c r="F75" s="122" t="s">
        <v>8</v>
      </c>
      <c r="I75" s="121"/>
      <c r="J75" s="122"/>
    </row>
    <row r="76" spans="1:10" ht="15">
      <c r="A76" s="164" t="s">
        <v>257</v>
      </c>
      <c r="B76" s="165"/>
      <c r="C76" s="166"/>
      <c r="D76" s="167"/>
      <c r="E76" s="168"/>
      <c r="F76" s="169"/>
      <c r="I76" s="168"/>
      <c r="J76" s="169"/>
    </row>
    <row r="77" spans="1:10" ht="15">
      <c r="A77" s="170" t="s">
        <v>258</v>
      </c>
      <c r="B77" s="124"/>
      <c r="C77" s="111">
        <v>17166308232</v>
      </c>
      <c r="D77" s="125"/>
      <c r="E77" s="340">
        <v>27235054862</v>
      </c>
      <c r="F77" s="359">
        <v>698797611</v>
      </c>
      <c r="I77" s="126"/>
      <c r="J77" s="127"/>
    </row>
    <row r="78" spans="1:10" ht="15">
      <c r="A78" s="171" t="s">
        <v>259</v>
      </c>
      <c r="B78" s="124"/>
      <c r="C78" s="111">
        <v>38465819267</v>
      </c>
      <c r="D78" s="125">
        <v>0</v>
      </c>
      <c r="E78" s="145">
        <v>20650774090</v>
      </c>
      <c r="F78" s="146">
        <v>88903209014</v>
      </c>
      <c r="I78" s="145"/>
      <c r="J78" s="146"/>
    </row>
    <row r="79" spans="1:10" ht="15">
      <c r="A79" s="170" t="s">
        <v>260</v>
      </c>
      <c r="B79" s="124"/>
      <c r="C79" s="111">
        <v>5200000000</v>
      </c>
      <c r="D79" s="125"/>
      <c r="E79" s="340">
        <v>0</v>
      </c>
      <c r="F79" s="359">
        <v>500000000</v>
      </c>
      <c r="I79" s="126"/>
      <c r="J79" s="127"/>
    </row>
    <row r="80" spans="1:10" ht="15">
      <c r="A80" s="164" t="s">
        <v>261</v>
      </c>
      <c r="B80" s="165"/>
      <c r="C80" s="166"/>
      <c r="D80" s="167"/>
      <c r="E80" s="168"/>
      <c r="F80" s="169"/>
      <c r="I80" s="168"/>
      <c r="J80" s="169"/>
    </row>
    <row r="81" spans="1:10" ht="15">
      <c r="A81" s="170" t="s">
        <v>262</v>
      </c>
      <c r="B81" s="124"/>
      <c r="C81" s="111">
        <v>2077160000</v>
      </c>
      <c r="D81" s="125"/>
      <c r="E81" s="340">
        <v>658580000</v>
      </c>
      <c r="F81" s="359">
        <v>4154320000</v>
      </c>
      <c r="I81" s="126"/>
      <c r="J81" s="127"/>
    </row>
    <row r="82" spans="1:10" ht="15">
      <c r="A82" s="171" t="s">
        <v>263</v>
      </c>
      <c r="B82" s="124"/>
      <c r="C82" s="111">
        <v>0</v>
      </c>
      <c r="D82" s="125">
        <v>0</v>
      </c>
      <c r="E82" s="145">
        <v>0</v>
      </c>
      <c r="F82" s="146">
        <v>0</v>
      </c>
      <c r="I82" s="145"/>
      <c r="J82" s="146"/>
    </row>
    <row r="83" spans="1:10" ht="15">
      <c r="A83" s="170" t="s">
        <v>264</v>
      </c>
      <c r="B83" s="124"/>
      <c r="C83" s="111">
        <v>0</v>
      </c>
      <c r="D83" s="125"/>
      <c r="E83" s="340">
        <v>0</v>
      </c>
      <c r="F83" s="359">
        <v>0</v>
      </c>
      <c r="I83" s="126"/>
      <c r="J83" s="127"/>
    </row>
    <row r="84" spans="1:10" ht="15.75" thickBot="1">
      <c r="A84" s="134" t="s">
        <v>214</v>
      </c>
      <c r="B84" s="135"/>
      <c r="C84" s="136">
        <v>45742979267</v>
      </c>
      <c r="D84" s="137">
        <v>0</v>
      </c>
      <c r="E84" s="138">
        <v>48544408952</v>
      </c>
      <c r="F84" s="139">
        <v>94256326625</v>
      </c>
      <c r="I84" s="138"/>
      <c r="J84" s="139"/>
    </row>
    <row r="85" spans="1:10" ht="15">
      <c r="A85" s="151"/>
      <c r="B85" s="152"/>
      <c r="E85" s="153" t="s">
        <v>265</v>
      </c>
      <c r="F85" s="153"/>
      <c r="I85" s="153"/>
      <c r="J85" s="153"/>
    </row>
    <row r="86" spans="1:10" ht="15.75" thickBot="1">
      <c r="A86" s="172"/>
      <c r="B86" s="141"/>
      <c r="C86" s="142"/>
      <c r="D86" s="142"/>
      <c r="E86" s="143"/>
      <c r="F86" s="116" t="s">
        <v>129</v>
      </c>
      <c r="I86" s="143"/>
      <c r="J86" s="116"/>
    </row>
    <row r="87" spans="1:10" ht="15">
      <c r="A87" s="173" t="s">
        <v>266</v>
      </c>
      <c r="B87" s="118"/>
      <c r="C87" s="119" t="s">
        <v>5</v>
      </c>
      <c r="D87" s="120" t="s">
        <v>6</v>
      </c>
      <c r="E87" s="121" t="s">
        <v>7</v>
      </c>
      <c r="F87" s="122" t="s">
        <v>8</v>
      </c>
      <c r="I87" s="121"/>
      <c r="J87" s="122"/>
    </row>
    <row r="88" spans="1:10" ht="15">
      <c r="A88" s="149" t="s">
        <v>267</v>
      </c>
      <c r="B88" s="124"/>
      <c r="C88" s="111">
        <v>0</v>
      </c>
      <c r="D88" s="125"/>
      <c r="E88" s="340">
        <v>0</v>
      </c>
      <c r="F88" s="359">
        <v>0</v>
      </c>
      <c r="I88" s="126"/>
      <c r="J88" s="127"/>
    </row>
    <row r="89" spans="1:32" s="113" customFormat="1" ht="15">
      <c r="A89" s="149" t="s">
        <v>268</v>
      </c>
      <c r="B89" s="124"/>
      <c r="C89" s="111">
        <v>0</v>
      </c>
      <c r="D89" s="125"/>
      <c r="E89" s="340">
        <v>0</v>
      </c>
      <c r="F89" s="359">
        <v>0</v>
      </c>
      <c r="H89" s="174"/>
      <c r="I89" s="126"/>
      <c r="J89" s="127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</row>
    <row r="90" spans="1:10" ht="15">
      <c r="A90" s="149" t="s">
        <v>269</v>
      </c>
      <c r="B90" s="124"/>
      <c r="C90" s="111">
        <v>0</v>
      </c>
      <c r="D90" s="125"/>
      <c r="E90" s="340">
        <v>0</v>
      </c>
      <c r="F90" s="359">
        <v>0</v>
      </c>
      <c r="I90" s="126"/>
      <c r="J90" s="127"/>
    </row>
    <row r="91" spans="1:10" ht="15">
      <c r="A91" s="175" t="s">
        <v>270</v>
      </c>
      <c r="B91" s="124"/>
      <c r="C91" s="111">
        <v>0</v>
      </c>
      <c r="D91" s="125"/>
      <c r="E91" s="340">
        <v>0</v>
      </c>
      <c r="F91" s="359">
        <v>0</v>
      </c>
      <c r="I91" s="126"/>
      <c r="J91" s="127"/>
    </row>
    <row r="92" spans="1:10" ht="15.75" thickBot="1">
      <c r="A92" s="134" t="s">
        <v>214</v>
      </c>
      <c r="B92" s="135"/>
      <c r="C92" s="136">
        <v>0</v>
      </c>
      <c r="D92" s="137">
        <v>0</v>
      </c>
      <c r="E92" s="138">
        <v>0</v>
      </c>
      <c r="F92" s="139">
        <v>0</v>
      </c>
      <c r="I92" s="138"/>
      <c r="J92" s="139"/>
    </row>
    <row r="93" spans="1:10" ht="15">
      <c r="A93" s="160"/>
      <c r="B93" s="141"/>
      <c r="C93" s="142"/>
      <c r="D93" s="142"/>
      <c r="E93" s="143"/>
      <c r="F93" s="143"/>
      <c r="I93" s="143"/>
      <c r="J93" s="143"/>
    </row>
    <row r="94" spans="1:10" ht="15.75" thickBot="1">
      <c r="A94" s="172"/>
      <c r="B94" s="141"/>
      <c r="C94" s="142"/>
      <c r="D94" s="142"/>
      <c r="E94" s="143"/>
      <c r="F94" s="116" t="s">
        <v>129</v>
      </c>
      <c r="I94" s="143"/>
      <c r="J94" s="116"/>
    </row>
    <row r="95" spans="1:10" ht="15">
      <c r="A95" s="117" t="s">
        <v>271</v>
      </c>
      <c r="B95" s="118"/>
      <c r="C95" s="119" t="s">
        <v>5</v>
      </c>
      <c r="D95" s="120" t="s">
        <v>6</v>
      </c>
      <c r="E95" s="121" t="s">
        <v>7</v>
      </c>
      <c r="F95" s="122" t="s">
        <v>8</v>
      </c>
      <c r="I95" s="121"/>
      <c r="J95" s="122"/>
    </row>
    <row r="96" spans="1:10" ht="15">
      <c r="A96" s="176" t="s">
        <v>272</v>
      </c>
      <c r="B96" s="177"/>
      <c r="C96" s="178">
        <v>0</v>
      </c>
      <c r="D96" s="125">
        <v>0</v>
      </c>
      <c r="E96" s="145">
        <v>0</v>
      </c>
      <c r="F96" s="146">
        <v>0</v>
      </c>
      <c r="I96" s="145"/>
      <c r="J96" s="146"/>
    </row>
    <row r="97" spans="1:10" ht="15">
      <c r="A97" s="179" t="s">
        <v>273</v>
      </c>
      <c r="B97" s="129"/>
      <c r="C97" s="130">
        <v>80002591039</v>
      </c>
      <c r="D97" s="125">
        <v>80002591039</v>
      </c>
      <c r="E97" s="145">
        <v>0</v>
      </c>
      <c r="F97" s="359">
        <v>0</v>
      </c>
      <c r="I97" s="145"/>
      <c r="J97" s="127"/>
    </row>
    <row r="98" spans="1:10" ht="15.75" thickBot="1">
      <c r="A98" s="134" t="s">
        <v>214</v>
      </c>
      <c r="B98" s="135"/>
      <c r="C98" s="136">
        <v>80002591039</v>
      </c>
      <c r="D98" s="137">
        <v>80002591039</v>
      </c>
      <c r="E98" s="138">
        <v>0</v>
      </c>
      <c r="F98" s="139">
        <v>0</v>
      </c>
      <c r="I98" s="138"/>
      <c r="J98" s="139"/>
    </row>
    <row r="99" spans="1:10" ht="15">
      <c r="A99" s="160"/>
      <c r="B99" s="141"/>
      <c r="C99" s="142"/>
      <c r="D99" s="142"/>
      <c r="E99" s="143"/>
      <c r="F99" s="143"/>
      <c r="I99" s="143"/>
      <c r="J99" s="143"/>
    </row>
    <row r="100" spans="1:10" ht="15.75" thickBot="1">
      <c r="A100" s="160"/>
      <c r="B100" s="141"/>
      <c r="C100" s="142"/>
      <c r="D100" s="142"/>
      <c r="E100" s="143"/>
      <c r="F100" s="116" t="s">
        <v>129</v>
      </c>
      <c r="I100" s="143"/>
      <c r="J100" s="116"/>
    </row>
    <row r="101" spans="1:10" ht="15">
      <c r="A101" s="117" t="s">
        <v>274</v>
      </c>
      <c r="B101" s="118"/>
      <c r="C101" s="119" t="s">
        <v>5</v>
      </c>
      <c r="D101" s="120" t="s">
        <v>6</v>
      </c>
      <c r="E101" s="121" t="s">
        <v>7</v>
      </c>
      <c r="F101" s="122" t="s">
        <v>8</v>
      </c>
      <c r="I101" s="121"/>
      <c r="J101" s="122"/>
    </row>
    <row r="102" spans="1:10" ht="15">
      <c r="A102" s="123" t="s">
        <v>275</v>
      </c>
      <c r="B102" s="124"/>
      <c r="C102" s="111">
        <v>0</v>
      </c>
      <c r="D102" s="125"/>
      <c r="E102" s="340">
        <v>0</v>
      </c>
      <c r="F102" s="359">
        <v>0</v>
      </c>
      <c r="I102" s="126"/>
      <c r="J102" s="127"/>
    </row>
    <row r="103" spans="1:10" ht="15">
      <c r="A103" s="123" t="s">
        <v>276</v>
      </c>
      <c r="B103" s="124"/>
      <c r="C103" s="111">
        <v>461992727</v>
      </c>
      <c r="D103" s="125"/>
      <c r="E103" s="340">
        <v>534970147</v>
      </c>
      <c r="F103" s="359">
        <v>209380167</v>
      </c>
      <c r="I103" s="126"/>
      <c r="J103" s="127"/>
    </row>
    <row r="104" spans="1:10" ht="15">
      <c r="A104" s="123" t="s">
        <v>277</v>
      </c>
      <c r="B104" s="124"/>
      <c r="C104" s="111">
        <v>1318166171</v>
      </c>
      <c r="D104" s="125"/>
      <c r="E104" s="340">
        <v>909409292</v>
      </c>
      <c r="F104" s="359">
        <v>1893350751</v>
      </c>
      <c r="I104" s="126"/>
      <c r="J104" s="127"/>
    </row>
    <row r="105" spans="1:10" ht="15">
      <c r="A105" s="123" t="s">
        <v>278</v>
      </c>
      <c r="B105" s="124"/>
      <c r="C105" s="111">
        <v>180803879</v>
      </c>
      <c r="D105" s="125"/>
      <c r="E105" s="340">
        <v>172460676</v>
      </c>
      <c r="F105" s="359">
        <v>499288746</v>
      </c>
      <c r="I105" s="126"/>
      <c r="J105" s="127"/>
    </row>
    <row r="106" spans="1:10" ht="15">
      <c r="A106" s="180" t="s">
        <v>279</v>
      </c>
      <c r="B106" s="124"/>
      <c r="C106" s="111">
        <v>0</v>
      </c>
      <c r="D106" s="125">
        <v>0</v>
      </c>
      <c r="E106" s="145">
        <v>0</v>
      </c>
      <c r="F106" s="359">
        <v>0</v>
      </c>
      <c r="I106" s="145"/>
      <c r="J106" s="127"/>
    </row>
    <row r="107" spans="1:10" ht="15">
      <c r="A107" s="180" t="s">
        <v>280</v>
      </c>
      <c r="B107" s="124"/>
      <c r="C107" s="111">
        <v>0</v>
      </c>
      <c r="D107" s="125">
        <v>0</v>
      </c>
      <c r="E107" s="145">
        <v>0</v>
      </c>
      <c r="F107" s="359">
        <v>0</v>
      </c>
      <c r="I107" s="145"/>
      <c r="J107" s="127"/>
    </row>
    <row r="108" spans="1:10" ht="15">
      <c r="A108" s="180" t="s">
        <v>281</v>
      </c>
      <c r="B108" s="124"/>
      <c r="C108" s="111">
        <v>57417647270</v>
      </c>
      <c r="D108" s="125">
        <v>0</v>
      </c>
      <c r="E108" s="145">
        <v>36042451108</v>
      </c>
      <c r="F108" s="359">
        <v>36643982190</v>
      </c>
      <c r="I108" s="145"/>
      <c r="J108" s="127"/>
    </row>
    <row r="109" spans="1:10" ht="15">
      <c r="A109" s="180" t="s">
        <v>282</v>
      </c>
      <c r="B109" s="129"/>
      <c r="C109" s="130">
        <v>93425929041</v>
      </c>
      <c r="D109" s="131">
        <v>0</v>
      </c>
      <c r="E109" s="147">
        <v>84094486726</v>
      </c>
      <c r="F109" s="361">
        <v>81957561865</v>
      </c>
      <c r="I109" s="147"/>
      <c r="J109" s="133"/>
    </row>
    <row r="110" spans="1:10" ht="15.75" thickBot="1">
      <c r="A110" s="134" t="s">
        <v>214</v>
      </c>
      <c r="B110" s="135"/>
      <c r="C110" s="136">
        <v>152804539088</v>
      </c>
      <c r="D110" s="137">
        <v>0</v>
      </c>
      <c r="E110" s="138">
        <v>121753777949</v>
      </c>
      <c r="F110" s="139">
        <v>121203563719</v>
      </c>
      <c r="I110" s="138"/>
      <c r="J110" s="139"/>
    </row>
    <row r="111" spans="1:10" ht="15">
      <c r="A111" s="140"/>
      <c r="B111" s="141"/>
      <c r="C111" s="142"/>
      <c r="D111" s="142"/>
      <c r="E111" s="143"/>
      <c r="F111" s="143"/>
      <c r="I111" s="143"/>
      <c r="J111" s="143"/>
    </row>
    <row r="112" spans="1:10" ht="15.75" thickBot="1">
      <c r="A112" s="140"/>
      <c r="B112" s="141"/>
      <c r="C112" s="142"/>
      <c r="D112" s="142"/>
      <c r="E112" s="143"/>
      <c r="F112" s="116" t="s">
        <v>129</v>
      </c>
      <c r="I112" s="143"/>
      <c r="J112" s="116"/>
    </row>
    <row r="113" spans="1:10" ht="15">
      <c r="A113" s="117" t="s">
        <v>283</v>
      </c>
      <c r="B113" s="118"/>
      <c r="C113" s="119" t="s">
        <v>5</v>
      </c>
      <c r="D113" s="120" t="s">
        <v>6</v>
      </c>
      <c r="E113" s="121" t="s">
        <v>7</v>
      </c>
      <c r="F113" s="122" t="s">
        <v>8</v>
      </c>
      <c r="I113" s="121"/>
      <c r="J113" s="122"/>
    </row>
    <row r="114" spans="1:10" ht="15">
      <c r="A114" s="144" t="s">
        <v>284</v>
      </c>
      <c r="B114" s="124"/>
      <c r="C114" s="111">
        <v>0</v>
      </c>
      <c r="D114" s="125">
        <v>0</v>
      </c>
      <c r="E114" s="145">
        <v>0</v>
      </c>
      <c r="F114" s="146">
        <v>0</v>
      </c>
      <c r="I114" s="145"/>
      <c r="J114" s="146"/>
    </row>
    <row r="115" spans="1:10" ht="15">
      <c r="A115" s="144" t="s">
        <v>285</v>
      </c>
      <c r="B115" s="124"/>
      <c r="C115" s="111">
        <v>0</v>
      </c>
      <c r="D115" s="125">
        <v>0</v>
      </c>
      <c r="E115" s="145">
        <v>0</v>
      </c>
      <c r="F115" s="361">
        <v>0</v>
      </c>
      <c r="I115" s="145"/>
      <c r="J115" s="133"/>
    </row>
    <row r="116" spans="1:10" ht="15.75" thickBot="1">
      <c r="A116" s="134" t="s">
        <v>214</v>
      </c>
      <c r="B116" s="135"/>
      <c r="C116" s="136">
        <v>0</v>
      </c>
      <c r="D116" s="137">
        <v>0</v>
      </c>
      <c r="E116" s="138">
        <v>0</v>
      </c>
      <c r="F116" s="139">
        <v>0</v>
      </c>
      <c r="I116" s="138"/>
      <c r="J116" s="139"/>
    </row>
    <row r="117" ht="15">
      <c r="A117" s="2"/>
    </row>
    <row r="118" spans="1:10" ht="15.75" thickBot="1">
      <c r="A118" s="2"/>
      <c r="F118" s="116" t="s">
        <v>129</v>
      </c>
      <c r="J118" s="116"/>
    </row>
    <row r="119" spans="1:10" ht="15">
      <c r="A119" s="117" t="s">
        <v>286</v>
      </c>
      <c r="B119" s="118"/>
      <c r="C119" s="119" t="s">
        <v>5</v>
      </c>
      <c r="D119" s="120" t="s">
        <v>6</v>
      </c>
      <c r="E119" s="121" t="s">
        <v>7</v>
      </c>
      <c r="F119" s="122" t="s">
        <v>8</v>
      </c>
      <c r="I119" s="121"/>
      <c r="J119" s="122"/>
    </row>
    <row r="120" spans="1:10" ht="15">
      <c r="A120" s="489" t="s">
        <v>287</v>
      </c>
      <c r="B120" s="124"/>
      <c r="C120" s="111">
        <v>5298540000</v>
      </c>
      <c r="D120" s="125"/>
      <c r="E120" s="340">
        <v>3968540000</v>
      </c>
      <c r="F120" s="359">
        <v>5298540000</v>
      </c>
      <c r="I120" s="126"/>
      <c r="J120" s="127"/>
    </row>
    <row r="121" spans="1:32" s="113" customFormat="1" ht="15">
      <c r="A121" s="180" t="s">
        <v>288</v>
      </c>
      <c r="B121" s="124"/>
      <c r="C121" s="111">
        <v>0</v>
      </c>
      <c r="D121" s="125">
        <v>0</v>
      </c>
      <c r="E121" s="145">
        <v>0</v>
      </c>
      <c r="F121" s="146">
        <v>0</v>
      </c>
      <c r="H121" s="174"/>
      <c r="I121" s="145"/>
      <c r="J121" s="146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</row>
    <row r="122" spans="1:10" ht="15">
      <c r="A122" s="149" t="s">
        <v>289</v>
      </c>
      <c r="B122" s="129"/>
      <c r="C122" s="130">
        <v>0</v>
      </c>
      <c r="D122" s="131"/>
      <c r="E122" s="360">
        <v>0</v>
      </c>
      <c r="F122" s="361">
        <v>0</v>
      </c>
      <c r="I122" s="132"/>
      <c r="J122" s="133"/>
    </row>
    <row r="123" spans="1:10" ht="15.75" thickBot="1">
      <c r="A123" s="134" t="s">
        <v>214</v>
      </c>
      <c r="B123" s="135"/>
      <c r="C123" s="136">
        <v>5298540000</v>
      </c>
      <c r="D123" s="137">
        <v>0</v>
      </c>
      <c r="E123" s="138">
        <v>3968540000</v>
      </c>
      <c r="F123" s="139">
        <v>5298540000</v>
      </c>
      <c r="G123" s="181"/>
      <c r="I123" s="138"/>
      <c r="J123" s="139"/>
    </row>
    <row r="124" spans="1:7" ht="15">
      <c r="A124" s="182" t="s">
        <v>290</v>
      </c>
      <c r="G124" s="181"/>
    </row>
    <row r="125" spans="1:7" ht="15">
      <c r="A125" s="183"/>
      <c r="G125" s="181"/>
    </row>
    <row r="126" spans="1:10" ht="15.75" thickBot="1">
      <c r="A126" s="184"/>
      <c r="F126" s="116" t="s">
        <v>129</v>
      </c>
      <c r="G126" s="181"/>
      <c r="J126" s="116"/>
    </row>
    <row r="127" spans="1:10" ht="15">
      <c r="A127" s="117" t="s">
        <v>291</v>
      </c>
      <c r="B127" s="118"/>
      <c r="C127" s="119" t="s">
        <v>5</v>
      </c>
      <c r="D127" s="120" t="s">
        <v>6</v>
      </c>
      <c r="E127" s="121" t="s">
        <v>7</v>
      </c>
      <c r="F127" s="122" t="s">
        <v>8</v>
      </c>
      <c r="G127" s="181"/>
      <c r="I127" s="121"/>
      <c r="J127" s="122"/>
    </row>
    <row r="128" spans="1:10" ht="15">
      <c r="A128" s="185" t="s">
        <v>292</v>
      </c>
      <c r="B128" s="124"/>
      <c r="C128" s="111">
        <v>0</v>
      </c>
      <c r="D128" s="125"/>
      <c r="E128" s="340">
        <v>0</v>
      </c>
      <c r="F128" s="359">
        <v>0</v>
      </c>
      <c r="G128" s="181"/>
      <c r="I128" s="126"/>
      <c r="J128" s="127"/>
    </row>
    <row r="129" spans="1:10" ht="15">
      <c r="A129" s="185" t="s">
        <v>293</v>
      </c>
      <c r="B129" s="124"/>
      <c r="C129" s="111">
        <v>0</v>
      </c>
      <c r="D129" s="125"/>
      <c r="E129" s="340">
        <v>0</v>
      </c>
      <c r="F129" s="359">
        <v>0</v>
      </c>
      <c r="G129" s="181"/>
      <c r="I129" s="126"/>
      <c r="J129" s="127"/>
    </row>
    <row r="130" spans="1:10" ht="15">
      <c r="A130" s="185" t="s">
        <v>294</v>
      </c>
      <c r="B130" s="129"/>
      <c r="C130" s="130">
        <v>0</v>
      </c>
      <c r="D130" s="131"/>
      <c r="E130" s="360">
        <v>0</v>
      </c>
      <c r="F130" s="361">
        <v>0</v>
      </c>
      <c r="I130" s="132"/>
      <c r="J130" s="133"/>
    </row>
    <row r="131" spans="1:10" ht="15.75" thickBot="1">
      <c r="A131" s="134" t="s">
        <v>295</v>
      </c>
      <c r="B131" s="135"/>
      <c r="C131" s="136">
        <v>0</v>
      </c>
      <c r="D131" s="137">
        <v>0</v>
      </c>
      <c r="E131" s="138">
        <v>0</v>
      </c>
      <c r="F131" s="139">
        <v>0</v>
      </c>
      <c r="I131" s="138"/>
      <c r="J131" s="139"/>
    </row>
    <row r="133" spans="6:10" ht="15.75" thickBot="1">
      <c r="F133" s="116" t="s">
        <v>129</v>
      </c>
      <c r="J133" s="116"/>
    </row>
    <row r="134" spans="1:10" ht="15">
      <c r="A134" s="117" t="s">
        <v>296</v>
      </c>
      <c r="B134" s="118"/>
      <c r="C134" s="119" t="s">
        <v>5</v>
      </c>
      <c r="D134" s="120" t="s">
        <v>6</v>
      </c>
      <c r="E134" s="121" t="s">
        <v>7</v>
      </c>
      <c r="F134" s="122" t="s">
        <v>8</v>
      </c>
      <c r="G134" s="154"/>
      <c r="I134" s="121"/>
      <c r="J134" s="122"/>
    </row>
    <row r="135" spans="1:10" ht="15">
      <c r="A135" s="123" t="s">
        <v>297</v>
      </c>
      <c r="B135" s="152"/>
      <c r="C135" s="111">
        <v>0</v>
      </c>
      <c r="D135" s="125">
        <v>0</v>
      </c>
      <c r="E135" s="145">
        <v>0</v>
      </c>
      <c r="F135" s="146">
        <v>0</v>
      </c>
      <c r="G135" s="2"/>
      <c r="I135" s="145"/>
      <c r="J135" s="146"/>
    </row>
    <row r="136" spans="1:10" ht="15">
      <c r="A136" s="123" t="s">
        <v>298</v>
      </c>
      <c r="B136" s="124"/>
      <c r="C136" s="111">
        <v>0</v>
      </c>
      <c r="D136" s="125"/>
      <c r="E136" s="340">
        <v>0</v>
      </c>
      <c r="F136" s="359">
        <v>0</v>
      </c>
      <c r="G136" s="2"/>
      <c r="I136" s="126"/>
      <c r="J136" s="127"/>
    </row>
    <row r="137" spans="1:10" ht="15">
      <c r="A137" s="123" t="s">
        <v>299</v>
      </c>
      <c r="B137" s="124"/>
      <c r="C137" s="111">
        <v>0</v>
      </c>
      <c r="D137" s="125"/>
      <c r="E137" s="340">
        <v>0</v>
      </c>
      <c r="F137" s="359">
        <v>0</v>
      </c>
      <c r="G137" s="2"/>
      <c r="I137" s="126"/>
      <c r="J137" s="127"/>
    </row>
    <row r="138" spans="1:10" ht="30.75" customHeight="1">
      <c r="A138" s="123" t="s">
        <v>300</v>
      </c>
      <c r="B138" s="152"/>
      <c r="C138" s="111">
        <v>0</v>
      </c>
      <c r="D138" s="125">
        <v>0</v>
      </c>
      <c r="E138" s="145">
        <v>0</v>
      </c>
      <c r="F138" s="146">
        <v>0</v>
      </c>
      <c r="I138" s="145"/>
      <c r="J138" s="146"/>
    </row>
    <row r="139" spans="1:10" ht="15">
      <c r="A139" s="123" t="s">
        <v>301</v>
      </c>
      <c r="B139" s="124"/>
      <c r="C139" s="111">
        <v>0</v>
      </c>
      <c r="D139" s="125"/>
      <c r="E139" s="340">
        <v>0</v>
      </c>
      <c r="F139" s="359">
        <v>0</v>
      </c>
      <c r="I139" s="126"/>
      <c r="J139" s="127"/>
    </row>
    <row r="140" spans="1:10" ht="15">
      <c r="A140" s="123" t="s">
        <v>302</v>
      </c>
      <c r="B140" s="124"/>
      <c r="C140" s="111">
        <v>0</v>
      </c>
      <c r="D140" s="125"/>
      <c r="E140" s="340">
        <v>0</v>
      </c>
      <c r="F140" s="359">
        <v>0</v>
      </c>
      <c r="I140" s="126"/>
      <c r="J140" s="127"/>
    </row>
    <row r="141" spans="1:10" ht="15.75" thickBot="1">
      <c r="A141" s="186" t="s">
        <v>303</v>
      </c>
      <c r="B141" s="187"/>
      <c r="C141" s="188">
        <v>0</v>
      </c>
      <c r="D141" s="189"/>
      <c r="E141" s="362">
        <v>0</v>
      </c>
      <c r="F141" s="363">
        <v>0</v>
      </c>
      <c r="I141" s="190"/>
      <c r="J141" s="191"/>
    </row>
    <row r="142" spans="1:10" ht="15">
      <c r="A142" s="151"/>
      <c r="B142" s="152"/>
      <c r="E142" s="153"/>
      <c r="F142" s="153"/>
      <c r="I142" s="153"/>
      <c r="J142" s="153"/>
    </row>
    <row r="143" spans="1:10" ht="15.75" thickBot="1">
      <c r="A143" s="151"/>
      <c r="B143" s="152"/>
      <c r="E143" s="153"/>
      <c r="F143" s="116" t="s">
        <v>129</v>
      </c>
      <c r="I143" s="153"/>
      <c r="J143" s="116"/>
    </row>
    <row r="144" spans="1:10" ht="15">
      <c r="A144" s="117" t="s">
        <v>304</v>
      </c>
      <c r="B144" s="118"/>
      <c r="C144" s="119" t="s">
        <v>5</v>
      </c>
      <c r="D144" s="120" t="s">
        <v>6</v>
      </c>
      <c r="E144" s="121" t="s">
        <v>566</v>
      </c>
      <c r="F144" s="122" t="s">
        <v>305</v>
      </c>
      <c r="I144" s="121"/>
      <c r="J144" s="122"/>
    </row>
    <row r="145" spans="1:10" ht="15">
      <c r="A145" s="149" t="s">
        <v>306</v>
      </c>
      <c r="B145" s="124"/>
      <c r="C145" s="111">
        <v>11384266242</v>
      </c>
      <c r="D145" s="125"/>
      <c r="E145" s="340">
        <v>16165899374</v>
      </c>
      <c r="F145" s="359">
        <v>31909897495</v>
      </c>
      <c r="I145" s="126"/>
      <c r="J145" s="127"/>
    </row>
    <row r="146" spans="1:10" ht="15">
      <c r="A146" s="149" t="s">
        <v>307</v>
      </c>
      <c r="B146" s="124"/>
      <c r="C146" s="111">
        <v>0</v>
      </c>
      <c r="D146" s="125"/>
      <c r="E146" s="340">
        <v>0</v>
      </c>
      <c r="F146" s="359">
        <v>0</v>
      </c>
      <c r="I146" s="126"/>
      <c r="J146" s="127"/>
    </row>
    <row r="147" spans="1:10" ht="30">
      <c r="A147" s="149" t="s">
        <v>308</v>
      </c>
      <c r="B147" s="152"/>
      <c r="C147" s="111">
        <v>265580461371</v>
      </c>
      <c r="D147" s="125">
        <v>0</v>
      </c>
      <c r="E147" s="145">
        <v>371726685624</v>
      </c>
      <c r="F147" s="146">
        <v>438742854032</v>
      </c>
      <c r="I147" s="145"/>
      <c r="J147" s="146"/>
    </row>
    <row r="148" spans="1:10" ht="30">
      <c r="A148" s="192" t="s">
        <v>309</v>
      </c>
      <c r="B148" s="124"/>
      <c r="C148" s="111">
        <v>265580461371</v>
      </c>
      <c r="D148" s="125"/>
      <c r="E148" s="340">
        <v>371726685624</v>
      </c>
      <c r="F148" s="359">
        <v>438742854032</v>
      </c>
      <c r="I148" s="126"/>
      <c r="J148" s="127"/>
    </row>
    <row r="149" spans="1:10" ht="30">
      <c r="A149" s="192" t="s">
        <v>310</v>
      </c>
      <c r="B149" s="124"/>
      <c r="C149" s="111">
        <v>0</v>
      </c>
      <c r="D149" s="125"/>
      <c r="E149" s="340">
        <v>0</v>
      </c>
      <c r="F149" s="359">
        <v>0</v>
      </c>
      <c r="I149" s="126"/>
      <c r="J149" s="127"/>
    </row>
    <row r="150" spans="1:10" ht="15.75" thickBot="1">
      <c r="A150" s="134" t="s">
        <v>214</v>
      </c>
      <c r="B150" s="135"/>
      <c r="C150" s="136">
        <v>276964727613</v>
      </c>
      <c r="D150" s="137">
        <v>0</v>
      </c>
      <c r="E150" s="138">
        <v>387892584998</v>
      </c>
      <c r="F150" s="139">
        <v>470652751527</v>
      </c>
      <c r="I150" s="138"/>
      <c r="J150" s="139"/>
    </row>
    <row r="151" ht="15">
      <c r="A151" s="151"/>
    </row>
    <row r="152" spans="1:10" ht="15.75" thickBot="1">
      <c r="A152" s="151"/>
      <c r="B152" s="152"/>
      <c r="E152" s="153"/>
      <c r="F152" s="116" t="s">
        <v>129</v>
      </c>
      <c r="I152" s="153"/>
      <c r="J152" s="116"/>
    </row>
    <row r="153" spans="1:10" ht="15">
      <c r="A153" s="117" t="s">
        <v>311</v>
      </c>
      <c r="B153" s="118"/>
      <c r="C153" s="119" t="s">
        <v>5</v>
      </c>
      <c r="D153" s="120" t="s">
        <v>6</v>
      </c>
      <c r="E153" s="121" t="s">
        <v>566</v>
      </c>
      <c r="F153" s="122" t="s">
        <v>305</v>
      </c>
      <c r="I153" s="121"/>
      <c r="J153" s="122"/>
    </row>
    <row r="154" spans="1:10" ht="15">
      <c r="A154" s="123" t="s">
        <v>312</v>
      </c>
      <c r="B154" s="124"/>
      <c r="C154" s="111">
        <v>0</v>
      </c>
      <c r="D154" s="125"/>
      <c r="E154" s="340">
        <v>0</v>
      </c>
      <c r="F154" s="359">
        <v>0</v>
      </c>
      <c r="I154" s="126"/>
      <c r="J154" s="127"/>
    </row>
    <row r="155" spans="1:10" ht="15">
      <c r="A155" s="123" t="s">
        <v>313</v>
      </c>
      <c r="B155" s="124"/>
      <c r="C155" s="111">
        <v>0</v>
      </c>
      <c r="D155" s="125"/>
      <c r="E155" s="340">
        <v>0</v>
      </c>
      <c r="F155" s="359">
        <v>0</v>
      </c>
      <c r="I155" s="126"/>
      <c r="J155" s="127"/>
    </row>
    <row r="156" spans="1:10" ht="15">
      <c r="A156" s="123" t="s">
        <v>314</v>
      </c>
      <c r="B156" s="124"/>
      <c r="C156" s="111">
        <v>0</v>
      </c>
      <c r="D156" s="125"/>
      <c r="E156" s="340">
        <v>0</v>
      </c>
      <c r="F156" s="359">
        <v>0</v>
      </c>
      <c r="I156" s="126"/>
      <c r="J156" s="127"/>
    </row>
    <row r="157" spans="1:10" ht="15">
      <c r="A157" s="123" t="s">
        <v>315</v>
      </c>
      <c r="B157" s="124"/>
      <c r="C157" s="111">
        <v>0</v>
      </c>
      <c r="D157" s="125"/>
      <c r="E157" s="340">
        <v>0</v>
      </c>
      <c r="F157" s="359">
        <v>0</v>
      </c>
      <c r="I157" s="126"/>
      <c r="J157" s="127"/>
    </row>
    <row r="158" spans="1:10" ht="15">
      <c r="A158" s="123" t="s">
        <v>316</v>
      </c>
      <c r="B158" s="124"/>
      <c r="C158" s="111">
        <v>0</v>
      </c>
      <c r="D158" s="125"/>
      <c r="E158" s="340">
        <v>0</v>
      </c>
      <c r="F158" s="359">
        <v>0</v>
      </c>
      <c r="I158" s="126"/>
      <c r="J158" s="127"/>
    </row>
    <row r="159" spans="1:10" ht="15">
      <c r="A159" s="123" t="s">
        <v>317</v>
      </c>
      <c r="B159" s="124"/>
      <c r="C159" s="111">
        <v>0</v>
      </c>
      <c r="D159" s="125"/>
      <c r="E159" s="340">
        <v>0</v>
      </c>
      <c r="F159" s="359">
        <v>0</v>
      </c>
      <c r="I159" s="126"/>
      <c r="J159" s="127"/>
    </row>
    <row r="160" spans="1:10" ht="15.75" thickBot="1">
      <c r="A160" s="134" t="s">
        <v>214</v>
      </c>
      <c r="B160" s="135"/>
      <c r="C160" s="136">
        <v>0</v>
      </c>
      <c r="D160" s="137">
        <v>0</v>
      </c>
      <c r="E160" s="138">
        <v>0</v>
      </c>
      <c r="F160" s="139">
        <v>0</v>
      </c>
      <c r="I160" s="138"/>
      <c r="J160" s="139"/>
    </row>
    <row r="161" spans="1:10" ht="15">
      <c r="A161" s="151"/>
      <c r="B161" s="152"/>
      <c r="E161" s="153"/>
      <c r="F161" s="153"/>
      <c r="I161" s="153"/>
      <c r="J161" s="153"/>
    </row>
    <row r="162" spans="1:10" ht="15.75" thickBot="1">
      <c r="A162" s="151"/>
      <c r="B162" s="152"/>
      <c r="E162" s="153"/>
      <c r="F162" s="116" t="s">
        <v>129</v>
      </c>
      <c r="I162" s="153"/>
      <c r="J162" s="116"/>
    </row>
    <row r="163" spans="1:10" ht="15">
      <c r="A163" s="117" t="s">
        <v>318</v>
      </c>
      <c r="B163" s="118"/>
      <c r="C163" s="119" t="s">
        <v>5</v>
      </c>
      <c r="D163" s="120" t="s">
        <v>6</v>
      </c>
      <c r="E163" s="121" t="s">
        <v>566</v>
      </c>
      <c r="F163" s="122" t="s">
        <v>305</v>
      </c>
      <c r="I163" s="121"/>
      <c r="J163" s="122"/>
    </row>
    <row r="164" spans="1:10" ht="15">
      <c r="A164" s="193" t="s">
        <v>319</v>
      </c>
      <c r="B164" s="124"/>
      <c r="C164" s="111">
        <v>244083326356</v>
      </c>
      <c r="D164" s="125"/>
      <c r="E164" s="340">
        <v>341735150090</v>
      </c>
      <c r="F164" s="359">
        <v>410081880370</v>
      </c>
      <c r="I164" s="126"/>
      <c r="J164" s="127"/>
    </row>
    <row r="165" spans="1:10" ht="15">
      <c r="A165" s="193" t="s">
        <v>320</v>
      </c>
      <c r="B165" s="124"/>
      <c r="C165" s="111">
        <v>10757099128</v>
      </c>
      <c r="D165" s="125"/>
      <c r="E165" s="340">
        <v>15328174599</v>
      </c>
      <c r="F165" s="359">
        <v>25392110707</v>
      </c>
      <c r="I165" s="126"/>
      <c r="J165" s="127"/>
    </row>
    <row r="166" spans="1:10" ht="15">
      <c r="A166" s="193" t="s">
        <v>321</v>
      </c>
      <c r="B166" s="124"/>
      <c r="C166" s="111">
        <v>0</v>
      </c>
      <c r="D166" s="125"/>
      <c r="E166" s="340">
        <v>0</v>
      </c>
      <c r="F166" s="359">
        <v>0</v>
      </c>
      <c r="I166" s="126"/>
      <c r="J166" s="127"/>
    </row>
    <row r="167" spans="1:32" s="163" customFormat="1" ht="30">
      <c r="A167" s="193" t="s">
        <v>322</v>
      </c>
      <c r="B167" s="124"/>
      <c r="C167" s="111">
        <v>0</v>
      </c>
      <c r="D167" s="125"/>
      <c r="E167" s="340">
        <v>0</v>
      </c>
      <c r="F167" s="359">
        <v>0</v>
      </c>
      <c r="G167" s="110"/>
      <c r="H167" s="162"/>
      <c r="I167" s="126"/>
      <c r="J167" s="127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</row>
    <row r="168" spans="1:10" ht="15">
      <c r="A168" s="149" t="s">
        <v>323</v>
      </c>
      <c r="B168" s="124"/>
      <c r="C168" s="111">
        <v>0</v>
      </c>
      <c r="D168" s="125"/>
      <c r="E168" s="340">
        <v>0</v>
      </c>
      <c r="F168" s="359">
        <v>0</v>
      </c>
      <c r="I168" s="126"/>
      <c r="J168" s="127"/>
    </row>
    <row r="169" spans="1:10" ht="15">
      <c r="A169" s="193" t="s">
        <v>324</v>
      </c>
      <c r="B169" s="124"/>
      <c r="C169" s="111">
        <v>0</v>
      </c>
      <c r="D169" s="125"/>
      <c r="E169" s="340">
        <v>0</v>
      </c>
      <c r="F169" s="359">
        <v>0</v>
      </c>
      <c r="I169" s="126"/>
      <c r="J169" s="127"/>
    </row>
    <row r="170" spans="1:10" ht="15">
      <c r="A170" s="193" t="s">
        <v>325</v>
      </c>
      <c r="B170" s="124"/>
      <c r="C170" s="111">
        <v>0</v>
      </c>
      <c r="D170" s="125"/>
      <c r="E170" s="340">
        <v>0</v>
      </c>
      <c r="F170" s="359">
        <v>0</v>
      </c>
      <c r="I170" s="126"/>
      <c r="J170" s="127"/>
    </row>
    <row r="171" spans="1:10" ht="15">
      <c r="A171" s="193" t="s">
        <v>326</v>
      </c>
      <c r="B171" s="129"/>
      <c r="C171" s="130">
        <v>0</v>
      </c>
      <c r="D171" s="131"/>
      <c r="E171" s="360">
        <v>0</v>
      </c>
      <c r="F171" s="361">
        <v>0</v>
      </c>
      <c r="I171" s="132"/>
      <c r="J171" s="133"/>
    </row>
    <row r="172" spans="1:10" ht="15.75" thickBot="1">
      <c r="A172" s="134" t="s">
        <v>214</v>
      </c>
      <c r="B172" s="135"/>
      <c r="C172" s="136">
        <v>254840425484</v>
      </c>
      <c r="D172" s="137">
        <v>0</v>
      </c>
      <c r="E172" s="138">
        <v>357063324689</v>
      </c>
      <c r="F172" s="139">
        <v>435473991077</v>
      </c>
      <c r="I172" s="138"/>
      <c r="J172" s="139"/>
    </row>
    <row r="174" spans="6:10" ht="15.75" thickBot="1">
      <c r="F174" s="116" t="s">
        <v>129</v>
      </c>
      <c r="J174" s="116"/>
    </row>
    <row r="175" spans="1:10" ht="15">
      <c r="A175" s="117" t="s">
        <v>327</v>
      </c>
      <c r="B175" s="118"/>
      <c r="C175" s="119" t="s">
        <v>5</v>
      </c>
      <c r="D175" s="120" t="s">
        <v>6</v>
      </c>
      <c r="E175" s="121" t="s">
        <v>566</v>
      </c>
      <c r="F175" s="122" t="s">
        <v>305</v>
      </c>
      <c r="I175" s="121"/>
      <c r="J175" s="122"/>
    </row>
    <row r="176" spans="1:10" ht="15">
      <c r="A176" s="193" t="s">
        <v>328</v>
      </c>
      <c r="B176" s="124"/>
      <c r="C176" s="111">
        <v>3855196452</v>
      </c>
      <c r="D176" s="125"/>
      <c r="E176" s="340">
        <v>5392247383</v>
      </c>
      <c r="F176" s="359">
        <v>6489320386</v>
      </c>
      <c r="I176" s="126"/>
      <c r="J176" s="127"/>
    </row>
    <row r="177" spans="1:10" ht="15">
      <c r="A177" s="193" t="s">
        <v>329</v>
      </c>
      <c r="B177" s="124"/>
      <c r="C177" s="111">
        <v>0</v>
      </c>
      <c r="D177" s="125"/>
      <c r="E177" s="340">
        <v>0</v>
      </c>
      <c r="F177" s="359">
        <v>0</v>
      </c>
      <c r="I177" s="126"/>
      <c r="J177" s="127"/>
    </row>
    <row r="178" spans="1:32" s="163" customFormat="1" ht="15">
      <c r="A178" s="193" t="s">
        <v>330</v>
      </c>
      <c r="B178" s="124"/>
      <c r="C178" s="111">
        <v>0</v>
      </c>
      <c r="D178" s="125"/>
      <c r="E178" s="359">
        <v>0</v>
      </c>
      <c r="F178" s="359">
        <v>0</v>
      </c>
      <c r="G178" s="110"/>
      <c r="H178" s="162"/>
      <c r="I178" s="126"/>
      <c r="J178" s="127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</row>
    <row r="179" spans="1:10" ht="15">
      <c r="A179" s="193" t="s">
        <v>331</v>
      </c>
      <c r="B179" s="124"/>
      <c r="C179" s="111">
        <v>0</v>
      </c>
      <c r="D179" s="125"/>
      <c r="E179" s="340">
        <v>0</v>
      </c>
      <c r="F179" s="359">
        <v>0</v>
      </c>
      <c r="I179" s="126"/>
      <c r="J179" s="127"/>
    </row>
    <row r="180" spans="1:10" ht="15">
      <c r="A180" s="193" t="s">
        <v>332</v>
      </c>
      <c r="B180" s="124"/>
      <c r="C180" s="111">
        <v>0</v>
      </c>
      <c r="D180" s="125"/>
      <c r="E180" s="340">
        <v>0</v>
      </c>
      <c r="F180" s="359">
        <v>0</v>
      </c>
      <c r="I180" s="126"/>
      <c r="J180" s="127"/>
    </row>
    <row r="181" spans="1:10" ht="15">
      <c r="A181" s="193" t="s">
        <v>333</v>
      </c>
      <c r="B181" s="124"/>
      <c r="C181" s="111">
        <v>0</v>
      </c>
      <c r="D181" s="125"/>
      <c r="E181" s="340">
        <v>0</v>
      </c>
      <c r="F181" s="359">
        <v>0</v>
      </c>
      <c r="I181" s="126"/>
      <c r="J181" s="127"/>
    </row>
    <row r="182" spans="1:10" ht="15">
      <c r="A182" s="193" t="s">
        <v>334</v>
      </c>
      <c r="B182" s="124"/>
      <c r="C182" s="111">
        <v>0</v>
      </c>
      <c r="D182" s="125"/>
      <c r="E182" s="340">
        <v>0</v>
      </c>
      <c r="F182" s="359">
        <v>0</v>
      </c>
      <c r="I182" s="126"/>
      <c r="J182" s="127"/>
    </row>
    <row r="183" spans="1:10" ht="15">
      <c r="A183" s="193" t="s">
        <v>335</v>
      </c>
      <c r="B183" s="129"/>
      <c r="C183" s="130">
        <v>0</v>
      </c>
      <c r="D183" s="131"/>
      <c r="E183" s="360">
        <v>0</v>
      </c>
      <c r="F183" s="361">
        <v>0</v>
      </c>
      <c r="I183" s="132"/>
      <c r="J183" s="133"/>
    </row>
    <row r="184" spans="1:10" ht="15.75" thickBot="1">
      <c r="A184" s="134" t="s">
        <v>214</v>
      </c>
      <c r="B184" s="135"/>
      <c r="C184" s="136">
        <v>3855196452</v>
      </c>
      <c r="D184" s="137">
        <v>0</v>
      </c>
      <c r="E184" s="138">
        <v>5392247383</v>
      </c>
      <c r="F184" s="139">
        <v>6489320386</v>
      </c>
      <c r="I184" s="138"/>
      <c r="J184" s="139"/>
    </row>
    <row r="186" spans="6:10" ht="15.75" thickBot="1">
      <c r="F186" s="116" t="s">
        <v>129</v>
      </c>
      <c r="J186" s="116"/>
    </row>
    <row r="187" spans="1:10" ht="15">
      <c r="A187" s="117" t="s">
        <v>336</v>
      </c>
      <c r="B187" s="118"/>
      <c r="C187" s="119" t="s">
        <v>5</v>
      </c>
      <c r="D187" s="120" t="s">
        <v>6</v>
      </c>
      <c r="E187" s="121" t="s">
        <v>566</v>
      </c>
      <c r="F187" s="122" t="s">
        <v>305</v>
      </c>
      <c r="I187" s="121"/>
      <c r="J187" s="122"/>
    </row>
    <row r="188" spans="1:10" ht="15">
      <c r="A188" s="193" t="s">
        <v>337</v>
      </c>
      <c r="B188" s="124"/>
      <c r="C188" s="111">
        <v>5934541477</v>
      </c>
      <c r="D188" s="125"/>
      <c r="E188" s="340">
        <v>9139743694</v>
      </c>
      <c r="F188" s="359">
        <v>7846152196</v>
      </c>
      <c r="I188" s="126"/>
      <c r="J188" s="127"/>
    </row>
    <row r="189" spans="1:10" ht="15">
      <c r="A189" s="193" t="s">
        <v>338</v>
      </c>
      <c r="B189" s="124"/>
      <c r="C189" s="111">
        <v>0</v>
      </c>
      <c r="D189" s="125"/>
      <c r="E189" s="340">
        <v>0</v>
      </c>
      <c r="F189" s="359">
        <v>0</v>
      </c>
      <c r="I189" s="126"/>
      <c r="J189" s="127"/>
    </row>
    <row r="190" spans="1:10" ht="15">
      <c r="A190" s="193" t="s">
        <v>339</v>
      </c>
      <c r="B190" s="124"/>
      <c r="C190" s="111">
        <v>0</v>
      </c>
      <c r="D190" s="125"/>
      <c r="E190" s="340">
        <v>0</v>
      </c>
      <c r="F190" s="359">
        <v>0</v>
      </c>
      <c r="I190" s="126"/>
      <c r="J190" s="127"/>
    </row>
    <row r="191" spans="1:10" ht="15">
      <c r="A191" s="193" t="s">
        <v>340</v>
      </c>
      <c r="B191" s="124"/>
      <c r="C191" s="111">
        <v>0</v>
      </c>
      <c r="D191" s="125"/>
      <c r="E191" s="340">
        <v>0</v>
      </c>
      <c r="F191" s="359">
        <v>0</v>
      </c>
      <c r="I191" s="126"/>
      <c r="J191" s="127"/>
    </row>
    <row r="192" spans="1:10" ht="15">
      <c r="A192" s="193" t="s">
        <v>341</v>
      </c>
      <c r="B192" s="124"/>
      <c r="C192" s="111">
        <v>0</v>
      </c>
      <c r="D192" s="125"/>
      <c r="E192" s="340">
        <v>0</v>
      </c>
      <c r="F192" s="359">
        <v>0</v>
      </c>
      <c r="I192" s="126"/>
      <c r="J192" s="127"/>
    </row>
    <row r="193" spans="1:10" ht="15">
      <c r="A193" s="193" t="s">
        <v>342</v>
      </c>
      <c r="B193" s="124"/>
      <c r="C193" s="111">
        <v>0</v>
      </c>
      <c r="D193" s="125"/>
      <c r="E193" s="340">
        <v>0</v>
      </c>
      <c r="F193" s="359">
        <v>0</v>
      </c>
      <c r="I193" s="126"/>
      <c r="J193" s="127"/>
    </row>
    <row r="194" spans="1:10" ht="15">
      <c r="A194" s="193" t="s">
        <v>343</v>
      </c>
      <c r="B194" s="152"/>
      <c r="C194" s="111">
        <v>458286700</v>
      </c>
      <c r="D194" s="125"/>
      <c r="E194" s="145">
        <v>0</v>
      </c>
      <c r="F194" s="146">
        <v>458286700</v>
      </c>
      <c r="I194" s="145"/>
      <c r="J194" s="146"/>
    </row>
    <row r="195" spans="1:10" ht="15">
      <c r="A195" s="193" t="s">
        <v>344</v>
      </c>
      <c r="B195" s="129"/>
      <c r="C195" s="130">
        <v>0</v>
      </c>
      <c r="D195" s="131"/>
      <c r="E195" s="360">
        <v>2417193</v>
      </c>
      <c r="F195" s="361">
        <v>0</v>
      </c>
      <c r="I195" s="132"/>
      <c r="J195" s="133"/>
    </row>
    <row r="196" spans="1:10" ht="15.75" thickBot="1">
      <c r="A196" s="134" t="s">
        <v>214</v>
      </c>
      <c r="B196" s="135"/>
      <c r="C196" s="136">
        <v>6392828177</v>
      </c>
      <c r="D196" s="137">
        <v>0</v>
      </c>
      <c r="E196" s="138">
        <v>9142160887</v>
      </c>
      <c r="F196" s="139">
        <v>8304438896</v>
      </c>
      <c r="I196" s="138"/>
      <c r="J196" s="139"/>
    </row>
    <row r="198" spans="6:10" ht="15.75" thickBot="1">
      <c r="F198" s="116" t="s">
        <v>129</v>
      </c>
      <c r="J198" s="116"/>
    </row>
    <row r="199" spans="1:10" ht="15">
      <c r="A199" s="117" t="s">
        <v>345</v>
      </c>
      <c r="B199" s="118"/>
      <c r="C199" s="119" t="s">
        <v>5</v>
      </c>
      <c r="D199" s="120" t="s">
        <v>6</v>
      </c>
      <c r="E199" s="121" t="s">
        <v>566</v>
      </c>
      <c r="F199" s="122" t="s">
        <v>305</v>
      </c>
      <c r="I199" s="121"/>
      <c r="J199" s="122"/>
    </row>
    <row r="200" spans="1:10" ht="15">
      <c r="A200" s="149" t="s">
        <v>346</v>
      </c>
      <c r="B200" s="124"/>
      <c r="C200" s="111">
        <v>0</v>
      </c>
      <c r="D200" s="125"/>
      <c r="E200" s="340">
        <v>0</v>
      </c>
      <c r="F200" s="359">
        <v>0</v>
      </c>
      <c r="I200" s="126"/>
      <c r="J200" s="127"/>
    </row>
    <row r="201" spans="1:10" ht="15">
      <c r="A201" s="149" t="s">
        <v>347</v>
      </c>
      <c r="B201" s="124"/>
      <c r="C201" s="111">
        <v>0</v>
      </c>
      <c r="D201" s="125"/>
      <c r="E201" s="340">
        <v>0</v>
      </c>
      <c r="F201" s="359">
        <v>0</v>
      </c>
      <c r="I201" s="126"/>
      <c r="J201" s="127"/>
    </row>
    <row r="202" spans="1:10" ht="15">
      <c r="A202" s="149" t="s">
        <v>348</v>
      </c>
      <c r="B202" s="124"/>
      <c r="C202" s="111">
        <v>0</v>
      </c>
      <c r="D202" s="125"/>
      <c r="E202" s="340">
        <v>0</v>
      </c>
      <c r="F202" s="359">
        <v>0</v>
      </c>
      <c r="I202" s="126"/>
      <c r="J202" s="127"/>
    </row>
    <row r="203" spans="1:10" ht="15">
      <c r="A203" s="149" t="s">
        <v>349</v>
      </c>
      <c r="B203" s="124"/>
      <c r="C203" s="111">
        <v>0</v>
      </c>
      <c r="D203" s="125"/>
      <c r="E203" s="340">
        <v>0</v>
      </c>
      <c r="F203" s="359">
        <v>0</v>
      </c>
      <c r="I203" s="126"/>
      <c r="J203" s="127"/>
    </row>
    <row r="204" spans="1:10" ht="15">
      <c r="A204" s="149" t="s">
        <v>350</v>
      </c>
      <c r="B204" s="124"/>
      <c r="C204" s="111">
        <v>0</v>
      </c>
      <c r="D204" s="125"/>
      <c r="E204" s="340">
        <v>0</v>
      </c>
      <c r="F204" s="359">
        <v>0</v>
      </c>
      <c r="I204" s="126"/>
      <c r="J204" s="127"/>
    </row>
    <row r="205" spans="1:10" ht="15">
      <c r="A205" s="193" t="s">
        <v>351</v>
      </c>
      <c r="B205" s="129"/>
      <c r="C205" s="130">
        <v>0</v>
      </c>
      <c r="D205" s="131"/>
      <c r="E205" s="360">
        <v>0</v>
      </c>
      <c r="F205" s="361">
        <v>0</v>
      </c>
      <c r="I205" s="132"/>
      <c r="J205" s="133"/>
    </row>
    <row r="206" spans="1:10" ht="15.75" thickBot="1">
      <c r="A206" s="134" t="s">
        <v>214</v>
      </c>
      <c r="B206" s="135"/>
      <c r="C206" s="136">
        <v>0</v>
      </c>
      <c r="D206" s="137">
        <v>0</v>
      </c>
      <c r="E206" s="138">
        <v>0</v>
      </c>
      <c r="F206" s="139">
        <v>0</v>
      </c>
      <c r="I206" s="138"/>
      <c r="J206" s="139"/>
    </row>
    <row r="208" spans="6:10" ht="15.75" thickBot="1">
      <c r="F208" s="116" t="s">
        <v>129</v>
      </c>
      <c r="J208" s="116"/>
    </row>
    <row r="209" spans="1:10" ht="15">
      <c r="A209" s="117" t="s">
        <v>352</v>
      </c>
      <c r="B209" s="118"/>
      <c r="C209" s="119" t="s">
        <v>5</v>
      </c>
      <c r="D209" s="120" t="s">
        <v>6</v>
      </c>
      <c r="E209" s="121" t="s">
        <v>566</v>
      </c>
      <c r="F209" s="122" t="s">
        <v>305</v>
      </c>
      <c r="I209" s="121"/>
      <c r="J209" s="122"/>
    </row>
    <row r="210" spans="1:10" ht="15">
      <c r="A210" s="149" t="s">
        <v>346</v>
      </c>
      <c r="B210" s="124"/>
      <c r="C210" s="111">
        <v>5776131592</v>
      </c>
      <c r="D210" s="125"/>
      <c r="E210" s="340">
        <v>8411773328</v>
      </c>
      <c r="F210" s="359">
        <v>8887082811</v>
      </c>
      <c r="I210" s="126"/>
      <c r="J210" s="127"/>
    </row>
    <row r="211" spans="1:10" ht="15">
      <c r="A211" s="149" t="s">
        <v>347</v>
      </c>
      <c r="B211" s="124"/>
      <c r="C211" s="111">
        <v>420817352</v>
      </c>
      <c r="D211" s="125"/>
      <c r="E211" s="340">
        <v>665838753</v>
      </c>
      <c r="F211" s="359">
        <v>847677733</v>
      </c>
      <c r="I211" s="126"/>
      <c r="J211" s="127"/>
    </row>
    <row r="212" spans="1:10" ht="15">
      <c r="A212" s="149" t="s">
        <v>353</v>
      </c>
      <c r="B212" s="124"/>
      <c r="C212" s="111">
        <v>719119421</v>
      </c>
      <c r="D212" s="125"/>
      <c r="E212" s="340">
        <v>1101927685</v>
      </c>
      <c r="F212" s="359">
        <v>310523592</v>
      </c>
      <c r="I212" s="126"/>
      <c r="J212" s="127"/>
    </row>
    <row r="213" spans="1:10" ht="15">
      <c r="A213" s="149" t="s">
        <v>348</v>
      </c>
      <c r="B213" s="124"/>
      <c r="C213" s="111">
        <v>411132718</v>
      </c>
      <c r="D213" s="125"/>
      <c r="E213" s="340">
        <v>636327282</v>
      </c>
      <c r="F213" s="359">
        <v>807031765</v>
      </c>
      <c r="I213" s="126"/>
      <c r="J213" s="127"/>
    </row>
    <row r="214" spans="1:10" ht="15">
      <c r="A214" s="149" t="s">
        <v>354</v>
      </c>
      <c r="B214" s="124"/>
      <c r="C214" s="111">
        <v>174527781</v>
      </c>
      <c r="D214" s="125"/>
      <c r="E214" s="340">
        <v>205637393</v>
      </c>
      <c r="F214" s="359">
        <v>198786515</v>
      </c>
      <c r="I214" s="126"/>
      <c r="J214" s="127"/>
    </row>
    <row r="215" spans="1:10" ht="15">
      <c r="A215" s="149" t="s">
        <v>355</v>
      </c>
      <c r="B215" s="124"/>
      <c r="C215" s="111">
        <v>0</v>
      </c>
      <c r="D215" s="125"/>
      <c r="E215" s="340">
        <v>0</v>
      </c>
      <c r="F215" s="359">
        <v>0</v>
      </c>
      <c r="I215" s="126"/>
      <c r="J215" s="127"/>
    </row>
    <row r="216" spans="1:10" ht="15">
      <c r="A216" s="149" t="s">
        <v>356</v>
      </c>
      <c r="B216" s="152"/>
      <c r="C216" s="111">
        <v>0</v>
      </c>
      <c r="D216" s="125"/>
      <c r="E216" s="145">
        <v>-717080923</v>
      </c>
      <c r="F216" s="146">
        <v>1322844229</v>
      </c>
      <c r="I216" s="145"/>
      <c r="J216" s="146"/>
    </row>
    <row r="217" spans="1:10" ht="15">
      <c r="A217" s="149" t="s">
        <v>350</v>
      </c>
      <c r="B217" s="124"/>
      <c r="C217" s="111">
        <v>230439881</v>
      </c>
      <c r="D217" s="125"/>
      <c r="E217" s="340">
        <v>1433103670</v>
      </c>
      <c r="F217" s="359">
        <v>2838665195</v>
      </c>
      <c r="I217" s="126"/>
      <c r="J217" s="127"/>
    </row>
    <row r="218" spans="1:10" ht="15">
      <c r="A218" s="193" t="s">
        <v>351</v>
      </c>
      <c r="B218" s="129"/>
      <c r="C218" s="130">
        <v>374787576</v>
      </c>
      <c r="D218" s="131"/>
      <c r="E218" s="360">
        <v>598231238</v>
      </c>
      <c r="F218" s="361">
        <v>366179142</v>
      </c>
      <c r="I218" s="132"/>
      <c r="J218" s="133"/>
    </row>
    <row r="219" spans="1:10" ht="15.75" thickBot="1">
      <c r="A219" s="134" t="s">
        <v>214</v>
      </c>
      <c r="B219" s="135"/>
      <c r="C219" s="136">
        <v>8106956321</v>
      </c>
      <c r="D219" s="137">
        <v>0</v>
      </c>
      <c r="E219" s="138">
        <v>12335758426</v>
      </c>
      <c r="F219" s="139">
        <v>15578790982</v>
      </c>
      <c r="I219" s="138"/>
      <c r="J219" s="139"/>
    </row>
    <row r="221" spans="6:10" ht="15.75" thickBot="1">
      <c r="F221" s="116" t="s">
        <v>129</v>
      </c>
      <c r="J221" s="116"/>
    </row>
    <row r="222" spans="1:10" ht="15">
      <c r="A222" s="117" t="s">
        <v>357</v>
      </c>
      <c r="B222" s="118"/>
      <c r="C222" s="119" t="s">
        <v>5</v>
      </c>
      <c r="D222" s="120" t="s">
        <v>6</v>
      </c>
      <c r="E222" s="121" t="s">
        <v>566</v>
      </c>
      <c r="F222" s="122" t="s">
        <v>305</v>
      </c>
      <c r="I222" s="121"/>
      <c r="J222" s="122"/>
    </row>
    <row r="223" spans="1:10" ht="15">
      <c r="A223" s="149" t="s">
        <v>358</v>
      </c>
      <c r="B223" s="124"/>
      <c r="C223" s="111">
        <v>0</v>
      </c>
      <c r="D223" s="125"/>
      <c r="E223" s="340">
        <v>107181819</v>
      </c>
      <c r="F223" s="359">
        <v>0</v>
      </c>
      <c r="I223" s="126"/>
      <c r="J223" s="127"/>
    </row>
    <row r="224" spans="1:10" ht="30">
      <c r="A224" s="149" t="s">
        <v>359</v>
      </c>
      <c r="B224" s="124"/>
      <c r="C224" s="111">
        <v>0</v>
      </c>
      <c r="D224" s="125"/>
      <c r="E224" s="340">
        <v>0</v>
      </c>
      <c r="F224" s="359">
        <v>0</v>
      </c>
      <c r="I224" s="126"/>
      <c r="J224" s="127"/>
    </row>
    <row r="225" spans="1:10" ht="15">
      <c r="A225" s="149" t="s">
        <v>360</v>
      </c>
      <c r="B225" s="124"/>
      <c r="C225" s="111">
        <v>0</v>
      </c>
      <c r="D225" s="125"/>
      <c r="E225" s="340">
        <v>0</v>
      </c>
      <c r="F225" s="359">
        <v>0</v>
      </c>
      <c r="I225" s="126"/>
      <c r="J225" s="127"/>
    </row>
    <row r="226" spans="1:10" ht="15">
      <c r="A226" s="149" t="s">
        <v>361</v>
      </c>
      <c r="B226" s="129"/>
      <c r="C226" s="130">
        <v>0</v>
      </c>
      <c r="D226" s="131"/>
      <c r="E226" s="360">
        <v>4490756</v>
      </c>
      <c r="F226" s="361">
        <v>361604350</v>
      </c>
      <c r="I226" s="132"/>
      <c r="J226" s="133"/>
    </row>
    <row r="227" spans="1:10" ht="15.75" thickBot="1">
      <c r="A227" s="134" t="s">
        <v>214</v>
      </c>
      <c r="B227" s="135"/>
      <c r="C227" s="136">
        <v>0</v>
      </c>
      <c r="D227" s="137">
        <v>0</v>
      </c>
      <c r="E227" s="138">
        <v>111672575</v>
      </c>
      <c r="F227" s="139">
        <v>361604350</v>
      </c>
      <c r="I227" s="138"/>
      <c r="J227" s="139"/>
    </row>
    <row r="229" spans="6:10" ht="15.75" thickBot="1">
      <c r="F229" s="116" t="s">
        <v>129</v>
      </c>
      <c r="J229" s="116"/>
    </row>
    <row r="230" spans="1:10" ht="15">
      <c r="A230" s="117" t="s">
        <v>362</v>
      </c>
      <c r="B230" s="118"/>
      <c r="C230" s="119" t="s">
        <v>5</v>
      </c>
      <c r="D230" s="120" t="s">
        <v>6</v>
      </c>
      <c r="E230" s="121" t="s">
        <v>566</v>
      </c>
      <c r="F230" s="122" t="s">
        <v>305</v>
      </c>
      <c r="I230" s="121"/>
      <c r="J230" s="122"/>
    </row>
    <row r="231" spans="1:10" ht="15">
      <c r="A231" s="149" t="s">
        <v>363</v>
      </c>
      <c r="B231" s="124"/>
      <c r="C231" s="111">
        <v>0</v>
      </c>
      <c r="D231" s="125"/>
      <c r="E231" s="340">
        <v>0</v>
      </c>
      <c r="F231" s="359">
        <v>0</v>
      </c>
      <c r="I231" s="126"/>
      <c r="J231" s="127"/>
    </row>
    <row r="232" spans="1:10" ht="15">
      <c r="A232" s="149" t="s">
        <v>364</v>
      </c>
      <c r="B232" s="124"/>
      <c r="C232" s="111">
        <v>0</v>
      </c>
      <c r="D232" s="125"/>
      <c r="E232" s="340">
        <v>0</v>
      </c>
      <c r="F232" s="359">
        <v>0</v>
      </c>
      <c r="I232" s="126"/>
      <c r="J232" s="127"/>
    </row>
    <row r="233" spans="1:32" s="196" customFormat="1" ht="15">
      <c r="A233" s="149" t="s">
        <v>365</v>
      </c>
      <c r="B233" s="129"/>
      <c r="C233" s="130">
        <v>0</v>
      </c>
      <c r="D233" s="131"/>
      <c r="E233" s="360">
        <v>0</v>
      </c>
      <c r="F233" s="361">
        <v>0</v>
      </c>
      <c r="G233" s="194"/>
      <c r="H233" s="195"/>
      <c r="I233" s="132"/>
      <c r="J233" s="133"/>
      <c r="K233" s="195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95"/>
      <c r="AF233" s="195"/>
    </row>
    <row r="234" spans="1:10" ht="15.75" thickBot="1">
      <c r="A234" s="134" t="s">
        <v>214</v>
      </c>
      <c r="B234" s="135"/>
      <c r="C234" s="136">
        <v>0</v>
      </c>
      <c r="D234" s="137">
        <v>0</v>
      </c>
      <c r="E234" s="138">
        <v>0</v>
      </c>
      <c r="F234" s="139">
        <v>0</v>
      </c>
      <c r="I234" s="138"/>
      <c r="J234" s="139"/>
    </row>
    <row r="236" spans="6:10" ht="15.75" thickBot="1">
      <c r="F236" s="116" t="s">
        <v>129</v>
      </c>
      <c r="J236" s="116"/>
    </row>
    <row r="237" spans="1:10" ht="15">
      <c r="A237" s="117" t="s">
        <v>366</v>
      </c>
      <c r="B237" s="118"/>
      <c r="C237" s="119" t="s">
        <v>5</v>
      </c>
      <c r="D237" s="120" t="s">
        <v>6</v>
      </c>
      <c r="E237" s="121" t="s">
        <v>7</v>
      </c>
      <c r="F237" s="122" t="s">
        <v>8</v>
      </c>
      <c r="I237" s="121"/>
      <c r="J237" s="122"/>
    </row>
    <row r="238" spans="1:10" ht="15">
      <c r="A238" s="197" t="s">
        <v>367</v>
      </c>
      <c r="B238" s="198"/>
      <c r="C238" s="111">
        <v>0</v>
      </c>
      <c r="D238" s="125"/>
      <c r="E238" s="364">
        <v>0</v>
      </c>
      <c r="F238" s="365">
        <v>0</v>
      </c>
      <c r="I238" s="199"/>
      <c r="J238" s="200"/>
    </row>
    <row r="239" spans="1:10" ht="15">
      <c r="A239" s="201" t="s">
        <v>367</v>
      </c>
      <c r="B239" s="198"/>
      <c r="C239" s="111">
        <v>0</v>
      </c>
      <c r="D239" s="125"/>
      <c r="E239" s="364">
        <v>0</v>
      </c>
      <c r="F239" s="365">
        <v>0</v>
      </c>
      <c r="I239" s="199"/>
      <c r="J239" s="200"/>
    </row>
    <row r="240" spans="1:10" ht="15">
      <c r="A240" s="201" t="s">
        <v>367</v>
      </c>
      <c r="B240" s="198"/>
      <c r="C240" s="111">
        <v>0</v>
      </c>
      <c r="D240" s="125"/>
      <c r="E240" s="364">
        <v>0</v>
      </c>
      <c r="F240" s="365">
        <v>0</v>
      </c>
      <c r="I240" s="199"/>
      <c r="J240" s="200"/>
    </row>
    <row r="241" spans="1:10" ht="15">
      <c r="A241" s="201" t="s">
        <v>367</v>
      </c>
      <c r="B241" s="198"/>
      <c r="C241" s="111">
        <v>0</v>
      </c>
      <c r="D241" s="125"/>
      <c r="E241" s="364">
        <v>0</v>
      </c>
      <c r="F241" s="365">
        <v>0</v>
      </c>
      <c r="I241" s="199"/>
      <c r="J241" s="200"/>
    </row>
    <row r="242" spans="1:10" ht="15">
      <c r="A242" s="201" t="s">
        <v>367</v>
      </c>
      <c r="B242" s="198"/>
      <c r="C242" s="111">
        <v>0</v>
      </c>
      <c r="D242" s="125"/>
      <c r="E242" s="364">
        <v>0</v>
      </c>
      <c r="F242" s="365">
        <v>0</v>
      </c>
      <c r="I242" s="199"/>
      <c r="J242" s="200"/>
    </row>
    <row r="243" spans="1:10" ht="15">
      <c r="A243" s="201" t="s">
        <v>368</v>
      </c>
      <c r="B243" s="202"/>
      <c r="C243" s="130">
        <v>0</v>
      </c>
      <c r="D243" s="131"/>
      <c r="E243" s="366">
        <v>0</v>
      </c>
      <c r="F243" s="367">
        <v>0</v>
      </c>
      <c r="I243" s="203"/>
      <c r="J243" s="204"/>
    </row>
    <row r="244" spans="1:10" ht="15.75" thickBot="1">
      <c r="A244" s="134" t="s">
        <v>214</v>
      </c>
      <c r="B244" s="135"/>
      <c r="C244" s="136">
        <v>0</v>
      </c>
      <c r="D244" s="137">
        <v>0</v>
      </c>
      <c r="E244" s="138">
        <v>0</v>
      </c>
      <c r="F244" s="139">
        <v>0</v>
      </c>
      <c r="I244" s="138"/>
      <c r="J244" s="139"/>
    </row>
    <row r="263" ht="15">
      <c r="G263" s="2"/>
    </row>
  </sheetData>
  <sheetProtection/>
  <hyperlinks>
    <hyperlink ref="A124" r:id="rId1" tooltip="Click here" display="c- Các khoản nợ thuê tài chính"/>
    <hyperlink ref="A67" r:id="rId2" tooltip="Click here" display="   - Đầu tư cổ phiếu"/>
    <hyperlink ref="A55" r:id="rId3" tooltip="Click here" display="   - Ký quỹ, ký cược dài hạn"/>
    <hyperlink ref="A56" r:id="rId4" tooltip="Click here" display="   - Các khoản tiền nhận uỷ thác"/>
    <hyperlink ref="A58" r:id="rId5" tooltip="Click here" display="   - Phải thu dài hạn khác   "/>
    <hyperlink ref="A106" r:id="rId6" tooltip="Click here" display="    - Phải trả về cổ phần hoá"/>
    <hyperlink ref="A107" r:id="rId7" tooltip="Click here" display="    - Nhận ký quỹ, ký cược ngắn hạn"/>
    <hyperlink ref="A108" r:id="rId8" tooltip="Click here" display="    - Doanh thu chưa thực hiện"/>
    <hyperlink ref="A109" r:id="rId9" display="    - Các khoản phải trả, phải nộp khác"/>
    <hyperlink ref="A78" r:id="rId10" tooltip="Click here" display="- Vay ngắn hạn"/>
    <hyperlink ref="A82" r:id="rId11" tooltip="Click here" display="- Nợ dài hạn đến hạn trả"/>
    <hyperlink ref="A57" r:id="rId12" tooltip="Click here" display="   - Cho vay không có lãi"/>
    <hyperlink ref="A49" r:id="rId13" tooltip="Click here" display="    - Cho vay dài hạn nội bộ"/>
    <hyperlink ref="A50" r:id="rId14" tooltip="Click here" display="    - Phải thu dài hạn nội bộ khác"/>
    <hyperlink ref="A27" r:id="rId15" tooltip="Click here" display="   - Phải thu về cổ phần hoá"/>
    <hyperlink ref="A28" r:id="rId16" tooltip="Click here" display="   - Phải thu về cổ tức và lợi nhuận được chia"/>
    <hyperlink ref="A31" r:id="rId17" tooltip="Click here" display="   - Phải thu khác"/>
    <hyperlink ref="A114" r:id="rId18" tooltip="Click here" display="    - Vay dài hạn nội bộ"/>
    <hyperlink ref="A115" r:id="rId19" tooltip="Click here" display="    - Phải trả dài hạn nội bộ khác                  "/>
    <hyperlink ref="A121" r:id="rId20" tooltip="Click here" display="- Vay và nợ tổ chức"/>
    <hyperlink ref="A68" r:id="rId21" tooltip="Click here" display="- Đầu tư trái phiếu"/>
    <hyperlink ref="A71" r:id="rId22" tooltip="Click here" display="- Đầu tư dài hạn khác"/>
    <hyperlink ref="A21" r:id="rId23" tooltip="Click here" display="- Cho vay nội bộ ngắn hạn"/>
    <hyperlink ref="A22" r:id="rId24" tooltip="Click here" display="- Phải thu nội bộ ngắn hạn khác"/>
    <hyperlink ref="A97" r:id="rId25" tooltip="Click here" display="7. Phải trả nội bộ"/>
    <hyperlink ref="A30" r:id="rId26" tooltip="Click here" display="- Cho vay ngắn hạn"/>
    <hyperlink ref="A70" r:id="rId27" tooltip="Click here" display="- Cho vay dài hạn không lãi"/>
    <hyperlink ref="A96" r:id="rId28" tooltip="Click here" display="- Vay ngắn hạn nội bộ"/>
    <hyperlink ref="A87" r:id="rId29" tooltip="Click here" display="Accrual_subsidiary"/>
  </hyperlinks>
  <printOptions horizontalCentered="1"/>
  <pageMargins left="0.59" right="0.25" top="0.29" bottom="0.24" header="0.17" footer="0.21"/>
  <pageSetup horizontalDpi="600" verticalDpi="600" orientation="portrait" paperSize="9" r:id="rId30"/>
  <rowBreaks count="4" manualBreakCount="4">
    <brk id="52" max="255" man="1"/>
    <brk id="99" max="255" man="1"/>
    <brk id="151" max="255" man="1"/>
    <brk id="1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="90" zoomScaleNormal="90" zoomScalePageLayoutView="0" workbookViewId="0" topLeftCell="A27">
      <selection activeCell="A28" sqref="A28"/>
    </sheetView>
  </sheetViews>
  <sheetFormatPr defaultColWidth="9.00390625" defaultRowHeight="12.75" outlineLevelRow="1"/>
  <cols>
    <col min="1" max="1" width="44.125" style="2" customWidth="1"/>
    <col min="2" max="5" width="19.375" style="6" customWidth="1"/>
    <col min="6" max="6" width="19.375" style="205" customWidth="1"/>
    <col min="7" max="16384" width="9.125" style="2" customWidth="1"/>
  </cols>
  <sheetData>
    <row r="1" ht="15">
      <c r="A1" s="1" t="s">
        <v>557</v>
      </c>
    </row>
    <row r="2" ht="15">
      <c r="A2" s="7" t="s">
        <v>563</v>
      </c>
    </row>
    <row r="4" ht="15">
      <c r="A4" s="206" t="s">
        <v>547</v>
      </c>
    </row>
    <row r="5" spans="5:6" ht="15.75" thickBot="1">
      <c r="E5" s="116"/>
      <c r="F5" s="116" t="s">
        <v>129</v>
      </c>
    </row>
    <row r="6" spans="1:6" s="210" customFormat="1" ht="30">
      <c r="A6" s="207" t="s">
        <v>369</v>
      </c>
      <c r="B6" s="208" t="s">
        <v>8</v>
      </c>
      <c r="C6" s="208" t="s">
        <v>370</v>
      </c>
      <c r="D6" s="208" t="s">
        <v>371</v>
      </c>
      <c r="E6" s="208" t="s">
        <v>372</v>
      </c>
      <c r="F6" s="209" t="s">
        <v>7</v>
      </c>
    </row>
    <row r="7" spans="1:6" ht="15">
      <c r="A7" s="211" t="s">
        <v>373</v>
      </c>
      <c r="B7" s="364">
        <v>0</v>
      </c>
      <c r="C7" s="364">
        <v>0</v>
      </c>
      <c r="D7" s="364">
        <v>0</v>
      </c>
      <c r="E7" s="364">
        <v>0</v>
      </c>
      <c r="F7" s="212">
        <v>0</v>
      </c>
    </row>
    <row r="8" spans="1:6" ht="15">
      <c r="A8" s="211" t="s">
        <v>374</v>
      </c>
      <c r="B8" s="364">
        <v>0</v>
      </c>
      <c r="C8" s="364">
        <v>0</v>
      </c>
      <c r="D8" s="364">
        <v>0</v>
      </c>
      <c r="E8" s="364">
        <v>0</v>
      </c>
      <c r="F8" s="212">
        <v>0</v>
      </c>
    </row>
    <row r="9" spans="1:6" ht="15">
      <c r="A9" s="211" t="s">
        <v>375</v>
      </c>
      <c r="B9" s="364">
        <v>0</v>
      </c>
      <c r="C9" s="364">
        <v>0</v>
      </c>
      <c r="D9" s="364">
        <v>0</v>
      </c>
      <c r="E9" s="364">
        <v>0</v>
      </c>
      <c r="F9" s="212">
        <v>0</v>
      </c>
    </row>
    <row r="10" spans="1:6" ht="15.75" thickBot="1">
      <c r="A10" s="213" t="s">
        <v>214</v>
      </c>
      <c r="B10" s="214">
        <v>0</v>
      </c>
      <c r="C10" s="214">
        <v>0</v>
      </c>
      <c r="D10" s="214">
        <v>0</v>
      </c>
      <c r="E10" s="214">
        <v>0</v>
      </c>
      <c r="F10" s="215">
        <v>0</v>
      </c>
    </row>
    <row r="11" ht="15">
      <c r="E11" s="116"/>
    </row>
    <row r="12" spans="5:6" ht="15.75" thickBot="1">
      <c r="E12" s="116"/>
      <c r="F12" s="116" t="s">
        <v>129</v>
      </c>
    </row>
    <row r="13" spans="1:6" s="210" customFormat="1" ht="30">
      <c r="A13" s="207" t="s">
        <v>376</v>
      </c>
      <c r="B13" s="208" t="s">
        <v>8</v>
      </c>
      <c r="C13" s="208" t="s">
        <v>370</v>
      </c>
      <c r="D13" s="208" t="s">
        <v>371</v>
      </c>
      <c r="E13" s="208" t="s">
        <v>372</v>
      </c>
      <c r="F13" s="209" t="s">
        <v>7</v>
      </c>
    </row>
    <row r="14" spans="1:6" ht="15">
      <c r="A14" s="216" t="s">
        <v>377</v>
      </c>
      <c r="B14" s="364">
        <v>0</v>
      </c>
      <c r="C14" s="364">
        <v>0</v>
      </c>
      <c r="D14" s="364">
        <v>0</v>
      </c>
      <c r="E14" s="364">
        <v>0</v>
      </c>
      <c r="F14" s="212">
        <v>0</v>
      </c>
    </row>
    <row r="15" spans="1:6" ht="15">
      <c r="A15" s="216" t="s">
        <v>378</v>
      </c>
      <c r="B15" s="364">
        <v>391667000</v>
      </c>
      <c r="C15" s="364">
        <v>0</v>
      </c>
      <c r="D15" s="364">
        <v>0</v>
      </c>
      <c r="E15" s="364">
        <v>0</v>
      </c>
      <c r="F15" s="212">
        <v>391667000</v>
      </c>
    </row>
    <row r="16" spans="1:6" ht="15">
      <c r="A16" s="216" t="s">
        <v>379</v>
      </c>
      <c r="B16" s="364">
        <v>0</v>
      </c>
      <c r="C16" s="364">
        <v>0</v>
      </c>
      <c r="D16" s="364">
        <v>0</v>
      </c>
      <c r="E16" s="364">
        <v>0</v>
      </c>
      <c r="F16" s="212">
        <v>0</v>
      </c>
    </row>
    <row r="17" spans="1:6" ht="30">
      <c r="A17" s="216" t="s">
        <v>380</v>
      </c>
      <c r="B17" s="364">
        <v>0</v>
      </c>
      <c r="C17" s="364">
        <v>0</v>
      </c>
      <c r="D17" s="364">
        <v>0</v>
      </c>
      <c r="E17" s="364">
        <v>0</v>
      </c>
      <c r="F17" s="212">
        <v>0</v>
      </c>
    </row>
    <row r="18" spans="1:6" ht="15">
      <c r="A18" s="216" t="s">
        <v>373</v>
      </c>
      <c r="B18" s="364">
        <v>3604430192</v>
      </c>
      <c r="C18" s="364">
        <v>1282244227</v>
      </c>
      <c r="D18" s="364">
        <v>849417572</v>
      </c>
      <c r="E18" s="364">
        <v>0</v>
      </c>
      <c r="F18" s="212">
        <v>4037256847</v>
      </c>
    </row>
    <row r="19" spans="1:6" ht="15">
      <c r="A19" s="216" t="s">
        <v>381</v>
      </c>
      <c r="B19" s="364">
        <v>0</v>
      </c>
      <c r="C19" s="364">
        <v>0</v>
      </c>
      <c r="D19" s="364">
        <v>0</v>
      </c>
      <c r="E19" s="364">
        <v>0</v>
      </c>
      <c r="F19" s="212">
        <v>0</v>
      </c>
    </row>
    <row r="20" spans="1:6" ht="15">
      <c r="A20" s="216" t="s">
        <v>382</v>
      </c>
      <c r="B20" s="364">
        <v>544950457</v>
      </c>
      <c r="C20" s="364">
        <v>0</v>
      </c>
      <c r="D20" s="364">
        <v>0</v>
      </c>
      <c r="E20" s="364">
        <v>0</v>
      </c>
      <c r="F20" s="212">
        <v>544950457</v>
      </c>
    </row>
    <row r="21" spans="1:6" ht="15">
      <c r="A21" s="216" t="s">
        <v>383</v>
      </c>
      <c r="B21" s="364">
        <v>0</v>
      </c>
      <c r="C21" s="364">
        <v>0</v>
      </c>
      <c r="D21" s="364">
        <v>0</v>
      </c>
      <c r="E21" s="364">
        <v>0</v>
      </c>
      <c r="F21" s="212">
        <v>0</v>
      </c>
    </row>
    <row r="22" spans="1:6" ht="15">
      <c r="A22" s="216" t="s">
        <v>375</v>
      </c>
      <c r="B22" s="364">
        <v>8753193814</v>
      </c>
      <c r="C22" s="364">
        <v>2350842896</v>
      </c>
      <c r="D22" s="364">
        <v>2864179408</v>
      </c>
      <c r="E22" s="364">
        <v>0</v>
      </c>
      <c r="F22" s="212">
        <v>8239857302</v>
      </c>
    </row>
    <row r="23" spans="1:6" ht="15.75" thickBot="1">
      <c r="A23" s="213" t="s">
        <v>214</v>
      </c>
      <c r="B23" s="214">
        <v>13294241463</v>
      </c>
      <c r="C23" s="214">
        <v>3633087123</v>
      </c>
      <c r="D23" s="214">
        <v>3713596980</v>
      </c>
      <c r="E23" s="214">
        <v>0</v>
      </c>
      <c r="F23" s="215">
        <v>13213731606</v>
      </c>
    </row>
    <row r="24" ht="15">
      <c r="E24" s="116"/>
    </row>
    <row r="25" ht="15.75" thickBot="1">
      <c r="E25" s="116" t="s">
        <v>129</v>
      </c>
    </row>
    <row r="26" spans="1:6" s="210" customFormat="1" ht="15">
      <c r="A26" s="207" t="s">
        <v>384</v>
      </c>
      <c r="B26" s="208" t="s">
        <v>8</v>
      </c>
      <c r="C26" s="217" t="s">
        <v>385</v>
      </c>
      <c r="D26" s="217" t="s">
        <v>386</v>
      </c>
      <c r="E26" s="209" t="s">
        <v>7</v>
      </c>
      <c r="F26" s="218"/>
    </row>
    <row r="27" spans="1:5" ht="15">
      <c r="A27" s="219" t="s">
        <v>387</v>
      </c>
      <c r="B27" s="364">
        <v>-584186876</v>
      </c>
      <c r="C27" s="364">
        <v>7653215766</v>
      </c>
      <c r="D27" s="364">
        <v>5419225929</v>
      </c>
      <c r="E27" s="212">
        <v>1649802961</v>
      </c>
    </row>
    <row r="28" spans="1:5" ht="15">
      <c r="A28" s="211" t="s">
        <v>388</v>
      </c>
      <c r="B28" s="364">
        <v>0</v>
      </c>
      <c r="C28" s="364">
        <v>0</v>
      </c>
      <c r="D28" s="364">
        <v>0</v>
      </c>
      <c r="E28" s="212">
        <v>0</v>
      </c>
    </row>
    <row r="29" spans="1:5" ht="15">
      <c r="A29" s="211" t="s">
        <v>389</v>
      </c>
      <c r="B29" s="364">
        <v>0</v>
      </c>
      <c r="C29" s="364">
        <v>0</v>
      </c>
      <c r="D29" s="364">
        <v>0</v>
      </c>
      <c r="E29" s="212">
        <v>0</v>
      </c>
    </row>
    <row r="30" spans="1:5" ht="15">
      <c r="A30" s="211" t="s">
        <v>390</v>
      </c>
      <c r="B30" s="364">
        <v>0</v>
      </c>
      <c r="C30" s="364">
        <v>0</v>
      </c>
      <c r="D30" s="364">
        <v>0</v>
      </c>
      <c r="E30" s="212">
        <v>0</v>
      </c>
    </row>
    <row r="31" spans="1:5" ht="15">
      <c r="A31" s="211" t="s">
        <v>391</v>
      </c>
      <c r="B31" s="364">
        <v>4530831885</v>
      </c>
      <c r="C31" s="364">
        <v>3713815239</v>
      </c>
      <c r="D31" s="364">
        <v>691832763</v>
      </c>
      <c r="E31" s="212">
        <v>7552814361</v>
      </c>
    </row>
    <row r="32" spans="1:5" ht="15">
      <c r="A32" s="211" t="s">
        <v>392</v>
      </c>
      <c r="B32" s="364">
        <v>200042853</v>
      </c>
      <c r="C32" s="364">
        <v>264115206</v>
      </c>
      <c r="D32" s="364">
        <v>282170524</v>
      </c>
      <c r="E32" s="212">
        <v>181987535</v>
      </c>
    </row>
    <row r="33" spans="1:5" ht="15">
      <c r="A33" s="211" t="s">
        <v>393</v>
      </c>
      <c r="B33" s="364">
        <v>0</v>
      </c>
      <c r="C33" s="364">
        <v>0</v>
      </c>
      <c r="D33" s="364">
        <v>0</v>
      </c>
      <c r="E33" s="212">
        <v>0</v>
      </c>
    </row>
    <row r="34" spans="1:5" ht="15">
      <c r="A34" s="211" t="s">
        <v>394</v>
      </c>
      <c r="B34" s="364">
        <v>0</v>
      </c>
      <c r="C34" s="364">
        <v>0</v>
      </c>
      <c r="D34" s="364">
        <v>0</v>
      </c>
      <c r="E34" s="212">
        <v>0</v>
      </c>
    </row>
    <row r="35" spans="1:5" ht="15">
      <c r="A35" s="211" t="s">
        <v>395</v>
      </c>
      <c r="B35" s="364">
        <v>0</v>
      </c>
      <c r="C35" s="364">
        <v>0</v>
      </c>
      <c r="D35" s="364">
        <v>0</v>
      </c>
      <c r="E35" s="212">
        <v>0</v>
      </c>
    </row>
    <row r="36" spans="1:5" ht="15">
      <c r="A36" s="211" t="s">
        <v>396</v>
      </c>
      <c r="B36" s="364">
        <v>0</v>
      </c>
      <c r="C36" s="364">
        <v>344990050</v>
      </c>
      <c r="D36" s="364">
        <v>358668790</v>
      </c>
      <c r="E36" s="212">
        <v>-13678740</v>
      </c>
    </row>
    <row r="37" spans="1:5" ht="15.75" thickBot="1">
      <c r="A37" s="213" t="s">
        <v>214</v>
      </c>
      <c r="B37" s="214">
        <v>4146687862</v>
      </c>
      <c r="C37" s="214">
        <v>11976136261</v>
      </c>
      <c r="D37" s="214">
        <v>6751898006</v>
      </c>
      <c r="E37" s="215">
        <v>9370926117</v>
      </c>
    </row>
    <row r="39" spans="1:5" ht="15" hidden="1" outlineLevel="1">
      <c r="A39" s="78" t="s">
        <v>484</v>
      </c>
      <c r="B39" s="368"/>
      <c r="C39" s="368"/>
      <c r="D39" s="368"/>
      <c r="E39" s="368"/>
    </row>
    <row r="40" spans="1:5" ht="15" hidden="1" outlineLevel="1">
      <c r="A40" s="369" t="s">
        <v>485</v>
      </c>
      <c r="B40" s="368"/>
      <c r="C40" s="368"/>
      <c r="D40" s="368"/>
      <c r="E40" s="368"/>
    </row>
    <row r="41" spans="1:5" ht="15" hidden="1" outlineLevel="1">
      <c r="A41" s="370"/>
      <c r="B41" s="368"/>
      <c r="C41" s="368"/>
      <c r="D41" s="368"/>
      <c r="E41" s="368"/>
    </row>
    <row r="42" spans="1:5" ht="15" hidden="1" outlineLevel="1">
      <c r="A42" s="370" t="s">
        <v>486</v>
      </c>
      <c r="B42" s="371">
        <v>-973707659</v>
      </c>
      <c r="C42" s="368"/>
      <c r="D42" s="368"/>
      <c r="E42" s="371">
        <f>SUMIF(E27:E28,"&lt;0")</f>
        <v>0</v>
      </c>
    </row>
    <row r="43" spans="1:5" ht="15" hidden="1" outlineLevel="1">
      <c r="A43" s="370" t="s">
        <v>487</v>
      </c>
      <c r="B43" s="372">
        <f>SUMIF(B29:B36,"&lt;0")</f>
        <v>0</v>
      </c>
      <c r="C43" s="368"/>
      <c r="D43" s="368"/>
      <c r="E43" s="372">
        <v>0</v>
      </c>
    </row>
    <row r="44" spans="1:5" ht="15" hidden="1" outlineLevel="1">
      <c r="A44" s="370" t="s">
        <v>488</v>
      </c>
      <c r="B44" s="68">
        <v>5120395521</v>
      </c>
      <c r="C44" s="368"/>
      <c r="D44" s="368"/>
      <c r="E44" s="68">
        <v>11665351555</v>
      </c>
    </row>
    <row r="45" spans="1:5" ht="15" collapsed="1">
      <c r="A45" s="78"/>
      <c r="B45" s="368"/>
      <c r="C45" s="368"/>
      <c r="D45" s="368"/>
      <c r="E45" s="368"/>
    </row>
    <row r="46" spans="1:5" ht="15">
      <c r="A46" s="78"/>
      <c r="B46" s="373"/>
      <c r="C46" s="373"/>
      <c r="D46" s="373"/>
      <c r="E46" s="373"/>
    </row>
  </sheetData>
  <sheetProtection/>
  <printOptions horizontalCentered="1"/>
  <pageMargins left="0.2" right="0.2" top="0.37" bottom="0.22" header="0.17" footer="0.18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37.125" style="2" customWidth="1"/>
    <col min="2" max="2" width="15.25390625" style="6" customWidth="1"/>
    <col min="3" max="3" width="16.875" style="6" customWidth="1"/>
    <col min="4" max="4" width="17.625" style="6" customWidth="1"/>
    <col min="5" max="6" width="15.25390625" style="6" customWidth="1"/>
    <col min="7" max="7" width="15.25390625" style="205" customWidth="1"/>
    <col min="8" max="8" width="11.875" style="2" customWidth="1"/>
    <col min="9" max="16384" width="9.125" style="2" customWidth="1"/>
  </cols>
  <sheetData>
    <row r="1" ht="15">
      <c r="A1" s="110" t="s">
        <v>557</v>
      </c>
    </row>
    <row r="2" ht="15">
      <c r="A2" s="7" t="s">
        <v>563</v>
      </c>
    </row>
    <row r="3" ht="15">
      <c r="A3" s="7"/>
    </row>
    <row r="4" ht="15">
      <c r="A4" s="7" t="s">
        <v>547</v>
      </c>
    </row>
    <row r="6" spans="1:7" ht="15.75" thickBot="1">
      <c r="A6" s="220" t="s">
        <v>397</v>
      </c>
      <c r="B6" s="221"/>
      <c r="C6" s="221"/>
      <c r="D6" s="221"/>
      <c r="E6" s="221"/>
      <c r="F6" s="222" t="s">
        <v>129</v>
      </c>
      <c r="G6" s="223"/>
    </row>
    <row r="7" spans="1:6" s="84" customFormat="1" ht="25.5">
      <c r="A7" s="224" t="s">
        <v>398</v>
      </c>
      <c r="B7" s="225" t="s">
        <v>399</v>
      </c>
      <c r="C7" s="225" t="s">
        <v>400</v>
      </c>
      <c r="D7" s="225" t="s">
        <v>401</v>
      </c>
      <c r="E7" s="225" t="s">
        <v>402</v>
      </c>
      <c r="F7" s="226" t="s">
        <v>403</v>
      </c>
    </row>
    <row r="8" spans="1:7" ht="15">
      <c r="A8" s="227" t="s">
        <v>404</v>
      </c>
      <c r="B8" s="228"/>
      <c r="C8" s="228"/>
      <c r="D8" s="228"/>
      <c r="E8" s="228"/>
      <c r="F8" s="229"/>
      <c r="G8" s="2"/>
    </row>
    <row r="9" spans="1:7" ht="15">
      <c r="A9" s="230" t="s">
        <v>405</v>
      </c>
      <c r="B9" s="374">
        <v>2191836998</v>
      </c>
      <c r="C9" s="374">
        <v>41483913448</v>
      </c>
      <c r="D9" s="374">
        <v>10921212743</v>
      </c>
      <c r="E9" s="374">
        <v>4619978174</v>
      </c>
      <c r="F9" s="231">
        <v>59216941363</v>
      </c>
      <c r="G9" s="2"/>
    </row>
    <row r="10" spans="1:7" ht="15">
      <c r="A10" s="232" t="s">
        <v>406</v>
      </c>
      <c r="B10" s="15">
        <v>0</v>
      </c>
      <c r="C10" s="15">
        <v>1223149545</v>
      </c>
      <c r="D10" s="15">
        <v>2211236364</v>
      </c>
      <c r="E10" s="15">
        <v>22280000</v>
      </c>
      <c r="F10" s="13">
        <v>3456665909</v>
      </c>
      <c r="G10" s="2"/>
    </row>
    <row r="11" spans="1:7" ht="15">
      <c r="A11" s="14" t="s">
        <v>407</v>
      </c>
      <c r="B11" s="15">
        <v>0</v>
      </c>
      <c r="C11" s="15">
        <v>0</v>
      </c>
      <c r="D11" s="15">
        <v>0</v>
      </c>
      <c r="E11" s="15">
        <v>0</v>
      </c>
      <c r="F11" s="13">
        <v>0</v>
      </c>
      <c r="G11" s="2"/>
    </row>
    <row r="12" spans="1:7" ht="15">
      <c r="A12" s="14" t="s">
        <v>408</v>
      </c>
      <c r="B12" s="15">
        <v>0</v>
      </c>
      <c r="C12" s="15">
        <v>0</v>
      </c>
      <c r="D12" s="15">
        <v>0</v>
      </c>
      <c r="E12" s="15">
        <v>0</v>
      </c>
      <c r="F12" s="13">
        <v>0</v>
      </c>
      <c r="G12" s="2"/>
    </row>
    <row r="13" spans="1:7" ht="15">
      <c r="A13" s="14" t="s">
        <v>409</v>
      </c>
      <c r="B13" s="15">
        <v>0</v>
      </c>
      <c r="C13" s="15">
        <v>0</v>
      </c>
      <c r="D13" s="15">
        <v>0</v>
      </c>
      <c r="E13" s="15">
        <v>0</v>
      </c>
      <c r="F13" s="13">
        <v>0</v>
      </c>
      <c r="G13" s="2"/>
    </row>
    <row r="14" spans="1:7" ht="15">
      <c r="A14" s="14" t="s">
        <v>410</v>
      </c>
      <c r="B14" s="15">
        <v>0</v>
      </c>
      <c r="C14" s="15">
        <v>-67333333</v>
      </c>
      <c r="D14" s="15">
        <v>0</v>
      </c>
      <c r="E14" s="15">
        <v>-166344090</v>
      </c>
      <c r="F14" s="13">
        <v>-233677423</v>
      </c>
      <c r="G14" s="2"/>
    </row>
    <row r="15" spans="1:7" ht="15">
      <c r="A15" s="233" t="s">
        <v>411</v>
      </c>
      <c r="B15" s="15">
        <v>0</v>
      </c>
      <c r="C15" s="15">
        <v>0</v>
      </c>
      <c r="D15" s="15">
        <v>0</v>
      </c>
      <c r="E15" s="15">
        <v>0</v>
      </c>
      <c r="F15" s="13">
        <v>0</v>
      </c>
      <c r="G15" s="2"/>
    </row>
    <row r="16" spans="1:7" ht="15">
      <c r="A16" s="234" t="s">
        <v>567</v>
      </c>
      <c r="B16" s="235">
        <v>2191836998</v>
      </c>
      <c r="C16" s="235">
        <v>42639729660</v>
      </c>
      <c r="D16" s="235">
        <v>13132449107</v>
      </c>
      <c r="E16" s="235">
        <v>4475914084</v>
      </c>
      <c r="F16" s="236">
        <v>62439929849</v>
      </c>
      <c r="G16" s="2"/>
    </row>
    <row r="17" spans="1:7" ht="15">
      <c r="A17" s="227" t="s">
        <v>412</v>
      </c>
      <c r="B17" s="237"/>
      <c r="C17" s="237"/>
      <c r="D17" s="237"/>
      <c r="E17" s="237"/>
      <c r="F17" s="238"/>
      <c r="G17" s="2"/>
    </row>
    <row r="18" spans="1:7" ht="15">
      <c r="A18" s="230" t="s">
        <v>405</v>
      </c>
      <c r="B18" s="374">
        <v>2010467078</v>
      </c>
      <c r="C18" s="374">
        <v>23967563503</v>
      </c>
      <c r="D18" s="374">
        <v>6566451065</v>
      </c>
      <c r="E18" s="374">
        <v>2389923315</v>
      </c>
      <c r="F18" s="231">
        <v>34934404961</v>
      </c>
      <c r="G18" s="2"/>
    </row>
    <row r="19" spans="1:7" ht="15">
      <c r="A19" s="232" t="s">
        <v>413</v>
      </c>
      <c r="B19" s="15">
        <v>110998301</v>
      </c>
      <c r="C19" s="15">
        <v>2715442252</v>
      </c>
      <c r="D19" s="15">
        <v>855418957</v>
      </c>
      <c r="E19" s="15">
        <v>373483737</v>
      </c>
      <c r="F19" s="13">
        <v>4055343247</v>
      </c>
      <c r="G19" s="2"/>
    </row>
    <row r="20" spans="1:7" ht="15">
      <c r="A20" s="14" t="s">
        <v>408</v>
      </c>
      <c r="B20" s="15">
        <v>0</v>
      </c>
      <c r="C20" s="15">
        <v>0</v>
      </c>
      <c r="D20" s="15">
        <v>0</v>
      </c>
      <c r="E20" s="15">
        <v>0</v>
      </c>
      <c r="F20" s="13">
        <v>0</v>
      </c>
      <c r="G20" s="2"/>
    </row>
    <row r="21" spans="1:7" ht="15">
      <c r="A21" s="14" t="s">
        <v>409</v>
      </c>
      <c r="B21" s="15">
        <v>0</v>
      </c>
      <c r="C21" s="15">
        <v>0</v>
      </c>
      <c r="D21" s="15">
        <v>0</v>
      </c>
      <c r="E21" s="15">
        <v>0</v>
      </c>
      <c r="F21" s="13">
        <v>0</v>
      </c>
      <c r="G21" s="2"/>
    </row>
    <row r="22" spans="1:7" ht="15">
      <c r="A22" s="14" t="s">
        <v>410</v>
      </c>
      <c r="B22" s="15">
        <v>0</v>
      </c>
      <c r="C22" s="15">
        <v>-67333333</v>
      </c>
      <c r="D22" s="15">
        <v>0</v>
      </c>
      <c r="E22" s="15">
        <v>-68633800</v>
      </c>
      <c r="F22" s="13">
        <v>-135967133</v>
      </c>
      <c r="G22" s="2"/>
    </row>
    <row r="23" spans="1:7" ht="15">
      <c r="A23" s="239" t="s">
        <v>411</v>
      </c>
      <c r="B23" s="15">
        <v>0</v>
      </c>
      <c r="C23" s="15">
        <v>0</v>
      </c>
      <c r="D23" s="15">
        <v>0</v>
      </c>
      <c r="E23" s="15">
        <v>0</v>
      </c>
      <c r="F23" s="13">
        <v>0</v>
      </c>
      <c r="G23" s="2"/>
    </row>
    <row r="24" spans="1:7" ht="15">
      <c r="A24" s="234" t="s">
        <v>567</v>
      </c>
      <c r="B24" s="235">
        <v>2121465379</v>
      </c>
      <c r="C24" s="235">
        <v>26615672422</v>
      </c>
      <c r="D24" s="235">
        <v>7421870022</v>
      </c>
      <c r="E24" s="235">
        <v>2694773252</v>
      </c>
      <c r="F24" s="236">
        <v>38853781075</v>
      </c>
      <c r="G24" s="2"/>
    </row>
    <row r="25" spans="1:7" ht="15">
      <c r="A25" s="227" t="s">
        <v>414</v>
      </c>
      <c r="B25" s="237"/>
      <c r="C25" s="237"/>
      <c r="D25" s="237"/>
      <c r="E25" s="237"/>
      <c r="F25" s="238"/>
      <c r="G25" s="2"/>
    </row>
    <row r="26" spans="1:6" s="113" customFormat="1" ht="15">
      <c r="A26" s="232" t="s">
        <v>415</v>
      </c>
      <c r="B26" s="12">
        <v>181369920</v>
      </c>
      <c r="C26" s="12">
        <v>17516349945</v>
      </c>
      <c r="D26" s="12">
        <v>4354761678</v>
      </c>
      <c r="E26" s="12">
        <v>2230054859</v>
      </c>
      <c r="F26" s="13">
        <v>24282536402</v>
      </c>
    </row>
    <row r="27" spans="1:6" s="113" customFormat="1" ht="15.75" thickBot="1">
      <c r="A27" s="240" t="s">
        <v>568</v>
      </c>
      <c r="B27" s="241">
        <v>70371619</v>
      </c>
      <c r="C27" s="241">
        <v>16024057238</v>
      </c>
      <c r="D27" s="241">
        <v>5710579085</v>
      </c>
      <c r="E27" s="241">
        <v>1781140832</v>
      </c>
      <c r="F27" s="242">
        <v>23586148774</v>
      </c>
    </row>
    <row r="28" ht="15">
      <c r="G28" s="2"/>
    </row>
  </sheetData>
  <sheetProtection/>
  <printOptions horizontalCentered="1"/>
  <pageMargins left="0.2" right="0.2" top="0.82" bottom="0.31" header="0.17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zoomScale="90" zoomScaleNormal="90" zoomScalePageLayoutView="0" workbookViewId="0" topLeftCell="A53">
      <selection activeCell="C73" sqref="C73"/>
    </sheetView>
  </sheetViews>
  <sheetFormatPr defaultColWidth="9.00390625" defaultRowHeight="12.75"/>
  <cols>
    <col min="1" max="1" width="33.75390625" style="2" customWidth="1"/>
    <col min="2" max="2" width="20.00390625" style="6" customWidth="1"/>
    <col min="3" max="3" width="17.375" style="6" customWidth="1"/>
    <col min="4" max="4" width="10.875" style="67" customWidth="1"/>
    <col min="5" max="5" width="10.625" style="67" customWidth="1"/>
    <col min="6" max="7" width="10.25390625" style="67" customWidth="1"/>
    <col min="8" max="8" width="14.25390625" style="67" customWidth="1"/>
    <col min="9" max="9" width="15.25390625" style="67" customWidth="1"/>
    <col min="10" max="10" width="14.00390625" style="67" bestFit="1" customWidth="1"/>
    <col min="11" max="11" width="16.25390625" style="67" customWidth="1"/>
    <col min="12" max="12" width="10.25390625" style="67" customWidth="1"/>
    <col min="13" max="13" width="16.125" style="67" customWidth="1"/>
    <col min="14" max="16384" width="9.125" style="2" customWidth="1"/>
  </cols>
  <sheetData>
    <row r="1" ht="15">
      <c r="A1" s="110" t="s">
        <v>557</v>
      </c>
    </row>
    <row r="2" ht="15">
      <c r="A2" s="7" t="s">
        <v>563</v>
      </c>
    </row>
    <row r="3" ht="15">
      <c r="A3" s="7"/>
    </row>
    <row r="4" ht="15">
      <c r="A4" s="7" t="s">
        <v>547</v>
      </c>
    </row>
    <row r="6" spans="1:13" ht="15">
      <c r="A6" s="220" t="s">
        <v>416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</row>
    <row r="7" spans="1:13" ht="15">
      <c r="A7" s="220"/>
      <c r="D7" s="243"/>
      <c r="E7" s="243"/>
      <c r="F7" s="243"/>
      <c r="G7" s="243"/>
      <c r="H7" s="243"/>
      <c r="I7" s="243"/>
      <c r="J7" s="243"/>
      <c r="K7" s="243"/>
      <c r="L7" s="243"/>
      <c r="M7" s="243"/>
    </row>
    <row r="8" spans="1:13" ht="15.75" thickBot="1">
      <c r="A8" s="244" t="s">
        <v>417</v>
      </c>
      <c r="D8" s="243"/>
      <c r="E8" s="243"/>
      <c r="F8" s="243"/>
      <c r="G8" s="243"/>
      <c r="H8" s="243"/>
      <c r="I8" s="243"/>
      <c r="J8" s="243"/>
      <c r="K8" s="243"/>
      <c r="L8" s="243"/>
      <c r="M8" s="80" t="s">
        <v>129</v>
      </c>
    </row>
    <row r="9" spans="1:13" ht="38.25">
      <c r="A9" s="245"/>
      <c r="B9" s="246" t="s">
        <v>418</v>
      </c>
      <c r="C9" s="246" t="s">
        <v>419</v>
      </c>
      <c r="D9" s="246" t="s">
        <v>420</v>
      </c>
      <c r="E9" s="246" t="s">
        <v>421</v>
      </c>
      <c r="F9" s="246" t="s">
        <v>422</v>
      </c>
      <c r="G9" s="246" t="s">
        <v>423</v>
      </c>
      <c r="H9" s="246" t="s">
        <v>424</v>
      </c>
      <c r="I9" s="246" t="s">
        <v>425</v>
      </c>
      <c r="J9" s="246" t="s">
        <v>426</v>
      </c>
      <c r="K9" s="246" t="s">
        <v>427</v>
      </c>
      <c r="L9" s="246" t="s">
        <v>428</v>
      </c>
      <c r="M9" s="247" t="s">
        <v>214</v>
      </c>
    </row>
    <row r="10" spans="1:13" ht="15">
      <c r="A10" s="248" t="s">
        <v>429</v>
      </c>
      <c r="B10" s="12">
        <v>30000000000</v>
      </c>
      <c r="C10" s="15">
        <v>5056263750</v>
      </c>
      <c r="D10" s="15">
        <v>0</v>
      </c>
      <c r="E10" s="15">
        <v>0</v>
      </c>
      <c r="F10" s="15">
        <v>0</v>
      </c>
      <c r="G10" s="15">
        <v>0</v>
      </c>
      <c r="H10" s="15">
        <v>4394997510</v>
      </c>
      <c r="I10" s="15">
        <v>880898243</v>
      </c>
      <c r="J10" s="15">
        <v>0</v>
      </c>
      <c r="K10" s="15">
        <v>10031114052</v>
      </c>
      <c r="L10" s="15">
        <v>0</v>
      </c>
      <c r="M10" s="249">
        <v>50363273555</v>
      </c>
    </row>
    <row r="11" spans="1:13" ht="15">
      <c r="A11" s="250" t="s">
        <v>430</v>
      </c>
      <c r="B11" s="12">
        <v>28180000000</v>
      </c>
      <c r="C11" s="15">
        <v>394029500</v>
      </c>
      <c r="D11" s="15">
        <v>0</v>
      </c>
      <c r="E11" s="15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49">
        <v>28574029500</v>
      </c>
    </row>
    <row r="12" spans="1:13" ht="15">
      <c r="A12" s="250" t="s">
        <v>431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11777914454</v>
      </c>
      <c r="L12" s="12">
        <v>0</v>
      </c>
      <c r="M12" s="249">
        <v>11777914454</v>
      </c>
    </row>
    <row r="13" spans="1:13" ht="15">
      <c r="A13" s="251" t="s">
        <v>432</v>
      </c>
      <c r="B13" s="12">
        <v>0</v>
      </c>
      <c r="C13" s="12">
        <v>0</v>
      </c>
      <c r="D13" s="12">
        <v>0</v>
      </c>
      <c r="E13" s="12">
        <v>0</v>
      </c>
      <c r="F13" s="15">
        <v>0</v>
      </c>
      <c r="G13" s="15">
        <v>0</v>
      </c>
      <c r="H13" s="15">
        <v>2563737429</v>
      </c>
      <c r="I13" s="15">
        <v>520626533</v>
      </c>
      <c r="J13" s="15">
        <v>0</v>
      </c>
      <c r="K13" s="15">
        <v>0</v>
      </c>
      <c r="L13" s="15">
        <v>0</v>
      </c>
      <c r="M13" s="249">
        <v>3084363962</v>
      </c>
    </row>
    <row r="14" spans="1:13" ht="15">
      <c r="A14" s="250" t="s">
        <v>433</v>
      </c>
      <c r="B14" s="12">
        <v>0</v>
      </c>
      <c r="C14" s="15">
        <v>0</v>
      </c>
      <c r="D14" s="15">
        <v>0</v>
      </c>
      <c r="E14" s="15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249">
        <v>0</v>
      </c>
    </row>
    <row r="15" spans="1:13" ht="15">
      <c r="A15" s="251" t="s">
        <v>434</v>
      </c>
      <c r="B15" s="12">
        <v>0</v>
      </c>
      <c r="C15" s="252">
        <v>0</v>
      </c>
      <c r="D15" s="252">
        <v>0</v>
      </c>
      <c r="E15" s="252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-12866114052</v>
      </c>
      <c r="L15" s="15">
        <v>0</v>
      </c>
      <c r="M15" s="249">
        <v>-12866114052</v>
      </c>
    </row>
    <row r="16" spans="1:13" ht="15">
      <c r="A16" s="253" t="s">
        <v>435</v>
      </c>
      <c r="B16" s="254">
        <v>58180000000</v>
      </c>
      <c r="C16" s="255">
        <v>5450293250</v>
      </c>
      <c r="D16" s="255">
        <v>0</v>
      </c>
      <c r="E16" s="255">
        <v>0</v>
      </c>
      <c r="F16" s="254">
        <v>0</v>
      </c>
      <c r="G16" s="254">
        <v>0</v>
      </c>
      <c r="H16" s="254">
        <v>6958734939</v>
      </c>
      <c r="I16" s="254">
        <v>1401524776</v>
      </c>
      <c r="J16" s="254">
        <v>0</v>
      </c>
      <c r="K16" s="254">
        <v>8942914454</v>
      </c>
      <c r="L16" s="254">
        <v>0</v>
      </c>
      <c r="M16" s="257">
        <v>80933467419</v>
      </c>
    </row>
    <row r="17" spans="1:13" ht="15">
      <c r="A17" s="250" t="s">
        <v>436</v>
      </c>
      <c r="B17" s="12">
        <v>0</v>
      </c>
      <c r="C17" s="15">
        <v>0</v>
      </c>
      <c r="D17" s="15">
        <v>0</v>
      </c>
      <c r="E17" s="15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249">
        <v>0</v>
      </c>
    </row>
    <row r="18" spans="1:13" ht="15">
      <c r="A18" s="250" t="s">
        <v>437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9670199009</v>
      </c>
      <c r="L18" s="12">
        <v>0</v>
      </c>
      <c r="M18" s="249">
        <v>9670199009</v>
      </c>
    </row>
    <row r="19" spans="1:13" ht="15">
      <c r="A19" s="251" t="s">
        <v>432</v>
      </c>
      <c r="B19" s="12">
        <v>0</v>
      </c>
      <c r="C19" s="12">
        <v>0</v>
      </c>
      <c r="D19" s="12">
        <v>0</v>
      </c>
      <c r="E19" s="12">
        <v>0</v>
      </c>
      <c r="F19" s="15">
        <v>0</v>
      </c>
      <c r="G19" s="15">
        <v>0</v>
      </c>
      <c r="H19" s="15">
        <v>3330424613</v>
      </c>
      <c r="I19" s="15">
        <v>643251445</v>
      </c>
      <c r="J19" s="15">
        <v>0</v>
      </c>
      <c r="K19" s="15">
        <v>0</v>
      </c>
      <c r="L19" s="15">
        <v>0</v>
      </c>
      <c r="M19" s="249">
        <v>3973676058</v>
      </c>
    </row>
    <row r="20" spans="1:13" ht="15">
      <c r="A20" s="250" t="s">
        <v>438</v>
      </c>
      <c r="B20" s="12">
        <v>0</v>
      </c>
      <c r="C20" s="15">
        <v>0</v>
      </c>
      <c r="D20" s="15">
        <v>0</v>
      </c>
      <c r="E20" s="15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249">
        <v>0</v>
      </c>
    </row>
    <row r="21" spans="1:13" ht="15">
      <c r="A21" s="258" t="s">
        <v>434</v>
      </c>
      <c r="B21" s="252">
        <v>0</v>
      </c>
      <c r="C21" s="252">
        <v>0</v>
      </c>
      <c r="D21" s="252">
        <v>0</v>
      </c>
      <c r="E21" s="252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-8262878387</v>
      </c>
      <c r="L21" s="16">
        <v>0</v>
      </c>
      <c r="M21" s="259">
        <v>-8262878387</v>
      </c>
    </row>
    <row r="22" spans="1:13" ht="15.75" thickBot="1">
      <c r="A22" s="260" t="s">
        <v>567</v>
      </c>
      <c r="B22" s="241">
        <v>58180000000</v>
      </c>
      <c r="C22" s="241">
        <v>5450293250</v>
      </c>
      <c r="D22" s="241">
        <v>0</v>
      </c>
      <c r="E22" s="241">
        <v>0</v>
      </c>
      <c r="F22" s="241">
        <v>0</v>
      </c>
      <c r="G22" s="241">
        <v>0</v>
      </c>
      <c r="H22" s="241">
        <v>10289159552</v>
      </c>
      <c r="I22" s="241">
        <v>2044776221</v>
      </c>
      <c r="J22" s="241">
        <v>0</v>
      </c>
      <c r="K22" s="241">
        <v>10350235076</v>
      </c>
      <c r="L22" s="241">
        <v>0</v>
      </c>
      <c r="M22" s="261">
        <v>86314464099</v>
      </c>
    </row>
    <row r="24" spans="1:3" ht="15">
      <c r="A24" s="262" t="s">
        <v>439</v>
      </c>
      <c r="B24" s="263" t="s">
        <v>7</v>
      </c>
      <c r="C24" s="263" t="s">
        <v>8</v>
      </c>
    </row>
    <row r="25" spans="1:3" ht="15">
      <c r="A25" s="264" t="s">
        <v>440</v>
      </c>
      <c r="B25" s="376">
        <v>30600000000</v>
      </c>
      <c r="C25" s="376">
        <v>30600000000</v>
      </c>
    </row>
    <row r="26" spans="1:3" ht="15">
      <c r="A26" s="265" t="s">
        <v>441</v>
      </c>
      <c r="B26" s="377">
        <v>27580000000</v>
      </c>
      <c r="C26" s="377">
        <v>27580000000</v>
      </c>
    </row>
    <row r="27" spans="1:3" ht="15">
      <c r="A27" s="140" t="s">
        <v>214</v>
      </c>
      <c r="B27" s="266">
        <v>58180000000</v>
      </c>
      <c r="C27" s="266">
        <v>58180000000</v>
      </c>
    </row>
    <row r="28" spans="1:3" ht="15">
      <c r="A28" s="140"/>
      <c r="B28" s="266"/>
      <c r="C28" s="266"/>
    </row>
    <row r="29" spans="1:3" ht="15">
      <c r="A29" s="262" t="s">
        <v>442</v>
      </c>
      <c r="B29" s="266"/>
      <c r="C29" s="266"/>
    </row>
    <row r="30" spans="1:3" ht="15">
      <c r="A30" s="264" t="s">
        <v>443</v>
      </c>
      <c r="B30" s="267">
        <v>0.5259539360605019</v>
      </c>
      <c r="C30" s="267">
        <v>0.5259539360605019</v>
      </c>
    </row>
    <row r="31" spans="1:3" ht="15">
      <c r="A31" s="264" t="s">
        <v>444</v>
      </c>
      <c r="B31" s="378">
        <v>0.5259539360605019</v>
      </c>
      <c r="C31" s="378">
        <v>0.5259539360605019</v>
      </c>
    </row>
    <row r="32" ht="15">
      <c r="A32" s="265"/>
    </row>
    <row r="33" spans="1:3" ht="30">
      <c r="A33" s="268" t="s">
        <v>445</v>
      </c>
      <c r="B33" s="375">
        <v>0</v>
      </c>
      <c r="C33" s="375">
        <v>0</v>
      </c>
    </row>
    <row r="34" spans="1:3" ht="15">
      <c r="A34" s="268" t="s">
        <v>446</v>
      </c>
      <c r="B34" s="375">
        <v>0</v>
      </c>
      <c r="C34" s="375">
        <v>0</v>
      </c>
    </row>
    <row r="36" ht="15">
      <c r="A36" s="269" t="s">
        <v>447</v>
      </c>
    </row>
    <row r="37" spans="1:3" ht="30">
      <c r="A37" s="270" t="s">
        <v>448</v>
      </c>
      <c r="B37" s="271" t="s">
        <v>566</v>
      </c>
      <c r="C37" s="271" t="s">
        <v>305</v>
      </c>
    </row>
    <row r="38" spans="1:4" ht="15">
      <c r="A38" s="272" t="s">
        <v>449</v>
      </c>
      <c r="B38" s="273">
        <v>58180000000</v>
      </c>
      <c r="C38" s="376">
        <v>30000000000</v>
      </c>
      <c r="D38" s="274" t="s">
        <v>1</v>
      </c>
    </row>
    <row r="39" spans="1:4" ht="15">
      <c r="A39" s="272" t="s">
        <v>450</v>
      </c>
      <c r="B39" s="376">
        <v>0</v>
      </c>
      <c r="C39" s="376">
        <v>28180000000</v>
      </c>
      <c r="D39" s="274" t="s">
        <v>1</v>
      </c>
    </row>
    <row r="40" spans="1:4" ht="15">
      <c r="A40" s="272" t="s">
        <v>451</v>
      </c>
      <c r="B40" s="376">
        <v>0</v>
      </c>
      <c r="C40" s="376">
        <v>0</v>
      </c>
      <c r="D40" s="274" t="s">
        <v>1</v>
      </c>
    </row>
    <row r="41" spans="1:3" ht="15">
      <c r="A41" s="272" t="s">
        <v>452</v>
      </c>
      <c r="B41" s="273">
        <v>58180000000</v>
      </c>
      <c r="C41" s="273">
        <v>58180000000</v>
      </c>
    </row>
    <row r="42" spans="1:4" ht="15">
      <c r="A42" s="78" t="s">
        <v>1</v>
      </c>
      <c r="B42" s="275" t="s">
        <v>1</v>
      </c>
      <c r="C42" s="275" t="s">
        <v>1</v>
      </c>
      <c r="D42" s="274" t="s">
        <v>1</v>
      </c>
    </row>
    <row r="43" spans="1:3" ht="15">
      <c r="A43" s="270" t="s">
        <v>453</v>
      </c>
      <c r="B43" s="273">
        <v>5345400000</v>
      </c>
      <c r="C43" s="273">
        <v>8100000000</v>
      </c>
    </row>
    <row r="44" spans="1:4" ht="15">
      <c r="A44" s="272" t="s">
        <v>454</v>
      </c>
      <c r="B44" s="376">
        <v>0</v>
      </c>
      <c r="C44" s="376">
        <v>3600000000</v>
      </c>
      <c r="D44" s="274" t="s">
        <v>1</v>
      </c>
    </row>
    <row r="45" spans="1:4" ht="15">
      <c r="A45" s="272" t="s">
        <v>455</v>
      </c>
      <c r="B45" s="376">
        <v>5345400000</v>
      </c>
      <c r="C45" s="376">
        <v>4500000000</v>
      </c>
      <c r="D45" s="274" t="s">
        <v>1</v>
      </c>
    </row>
    <row r="46" spans="1:4" ht="15">
      <c r="A46" s="270" t="s">
        <v>456</v>
      </c>
      <c r="B46" s="376">
        <v>5345400000</v>
      </c>
      <c r="C46" s="376">
        <v>9966280685</v>
      </c>
      <c r="D46" s="274" t="s">
        <v>1</v>
      </c>
    </row>
    <row r="48" spans="1:3" ht="15">
      <c r="A48" s="244" t="s">
        <v>457</v>
      </c>
      <c r="B48" s="276" t="s">
        <v>566</v>
      </c>
      <c r="C48" s="276" t="s">
        <v>305</v>
      </c>
    </row>
    <row r="49" spans="1:3" ht="30">
      <c r="A49" s="270" t="s">
        <v>458</v>
      </c>
      <c r="B49" s="153">
        <v>0</v>
      </c>
      <c r="C49" s="153">
        <v>0</v>
      </c>
    </row>
    <row r="50" spans="1:3" ht="30">
      <c r="A50" s="272" t="s">
        <v>459</v>
      </c>
      <c r="B50" s="379">
        <v>0</v>
      </c>
      <c r="C50" s="379">
        <v>0</v>
      </c>
    </row>
    <row r="51" spans="1:3" ht="30">
      <c r="A51" s="272" t="s">
        <v>460</v>
      </c>
      <c r="B51" s="379">
        <v>0</v>
      </c>
      <c r="C51" s="379">
        <v>0</v>
      </c>
    </row>
    <row r="52" spans="1:3" ht="30">
      <c r="A52" s="270" t="s">
        <v>461</v>
      </c>
      <c r="B52" s="379">
        <v>0</v>
      </c>
      <c r="C52" s="379">
        <v>0</v>
      </c>
    </row>
    <row r="54" spans="1:3" ht="30">
      <c r="A54" s="277" t="s">
        <v>462</v>
      </c>
      <c r="B54" s="263" t="s">
        <v>566</v>
      </c>
      <c r="C54" s="263" t="s">
        <v>305</v>
      </c>
    </row>
    <row r="55" spans="1:3" ht="30">
      <c r="A55" s="270" t="s">
        <v>463</v>
      </c>
      <c r="B55" s="379">
        <v>0</v>
      </c>
      <c r="C55" s="379">
        <v>6000000</v>
      </c>
    </row>
    <row r="56" spans="1:3" ht="30">
      <c r="A56" s="270" t="s">
        <v>464</v>
      </c>
      <c r="B56" s="153">
        <v>0</v>
      </c>
      <c r="C56" s="153">
        <v>5818000</v>
      </c>
    </row>
    <row r="57" spans="1:3" ht="15">
      <c r="A57" s="272" t="s">
        <v>465</v>
      </c>
      <c r="B57" s="379">
        <v>0</v>
      </c>
      <c r="C57" s="379">
        <v>5818000</v>
      </c>
    </row>
    <row r="58" spans="1:3" ht="15">
      <c r="A58" s="272" t="s">
        <v>466</v>
      </c>
      <c r="B58" s="379">
        <v>0</v>
      </c>
      <c r="C58" s="379">
        <v>0</v>
      </c>
    </row>
    <row r="59" spans="1:3" ht="15">
      <c r="A59" s="270" t="s">
        <v>467</v>
      </c>
      <c r="B59" s="153">
        <v>0</v>
      </c>
      <c r="C59" s="153">
        <v>0</v>
      </c>
    </row>
    <row r="60" spans="1:3" ht="15">
      <c r="A60" s="272" t="s">
        <v>465</v>
      </c>
      <c r="B60" s="379">
        <v>0</v>
      </c>
      <c r="C60" s="379">
        <v>0</v>
      </c>
    </row>
    <row r="61" spans="1:3" ht="15">
      <c r="A61" s="272" t="s">
        <v>466</v>
      </c>
      <c r="B61" s="379">
        <v>0</v>
      </c>
      <c r="C61" s="379">
        <v>0</v>
      </c>
    </row>
    <row r="62" spans="1:3" ht="15">
      <c r="A62" s="270" t="s">
        <v>468</v>
      </c>
      <c r="B62" s="153">
        <v>0</v>
      </c>
      <c r="C62" s="153">
        <v>5818000</v>
      </c>
    </row>
    <row r="63" spans="1:3" ht="15">
      <c r="A63" s="272" t="s">
        <v>465</v>
      </c>
      <c r="B63" s="379">
        <v>0</v>
      </c>
      <c r="C63" s="379">
        <v>5818000</v>
      </c>
    </row>
    <row r="64" spans="1:3" ht="15">
      <c r="A64" s="272" t="s">
        <v>469</v>
      </c>
      <c r="B64" s="379">
        <v>0</v>
      </c>
      <c r="C64" s="379">
        <v>0</v>
      </c>
    </row>
    <row r="65" spans="1:3" ht="15">
      <c r="A65" s="151"/>
      <c r="B65" s="278"/>
      <c r="C65" s="278"/>
    </row>
    <row r="66" spans="1:3" ht="15">
      <c r="A66" s="206" t="s">
        <v>470</v>
      </c>
      <c r="C66" s="379">
        <v>0</v>
      </c>
    </row>
    <row r="67" ht="15">
      <c r="A67" s="183"/>
    </row>
    <row r="68" ht="15">
      <c r="A68" s="279" t="s">
        <v>471</v>
      </c>
    </row>
    <row r="69" spans="1:2" ht="15">
      <c r="A69" s="270" t="s">
        <v>472</v>
      </c>
      <c r="B69" s="380" t="s">
        <v>481</v>
      </c>
    </row>
    <row r="70" spans="1:2" ht="15">
      <c r="A70" s="270" t="s">
        <v>473</v>
      </c>
      <c r="B70" s="380" t="s">
        <v>482</v>
      </c>
    </row>
    <row r="71" spans="1:2" ht="15">
      <c r="A71" s="270" t="s">
        <v>474</v>
      </c>
      <c r="B71" s="380" t="s">
        <v>483</v>
      </c>
    </row>
    <row r="72" ht="15">
      <c r="A72" s="183" t="s">
        <v>475</v>
      </c>
    </row>
    <row r="73" spans="1:3" ht="15">
      <c r="A73" s="206" t="s">
        <v>476</v>
      </c>
      <c r="C73" s="380"/>
    </row>
    <row r="74" ht="15">
      <c r="A74" s="183"/>
    </row>
    <row r="75" ht="15">
      <c r="A75" s="244" t="s">
        <v>477</v>
      </c>
    </row>
    <row r="76" ht="15">
      <c r="A76" s="244"/>
    </row>
  </sheetData>
  <sheetProtection/>
  <printOptions horizontalCentered="1"/>
  <pageMargins left="0.18" right="0.17" top="0.45" bottom="0.23" header="0.17" footer="0.18"/>
  <pageSetup horizontalDpi="600" verticalDpi="600" orientation="landscape" paperSize="9" scale="80" r:id="rId1"/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90" zoomScaleNormal="90" zoomScalePageLayoutView="0" workbookViewId="0" topLeftCell="A31">
      <selection activeCell="A32" sqref="A32"/>
    </sheetView>
  </sheetViews>
  <sheetFormatPr defaultColWidth="9.00390625" defaultRowHeight="12.75" outlineLevelRow="1"/>
  <cols>
    <col min="1" max="1" width="38.125" style="2" customWidth="1"/>
    <col min="2" max="2" width="27.25390625" style="67" customWidth="1"/>
    <col min="3" max="3" width="9.25390625" style="417" customWidth="1"/>
    <col min="4" max="4" width="27.25390625" style="67" customWidth="1"/>
    <col min="5" max="5" width="9.25390625" style="417" customWidth="1"/>
    <col min="6" max="16384" width="9.125" style="2" customWidth="1"/>
  </cols>
  <sheetData>
    <row r="1" ht="15">
      <c r="A1" s="110" t="s">
        <v>557</v>
      </c>
    </row>
    <row r="2" ht="15">
      <c r="A2" s="7" t="s">
        <v>563</v>
      </c>
    </row>
    <row r="3" ht="15">
      <c r="A3" s="7"/>
    </row>
    <row r="4" ht="15">
      <c r="A4" s="7" t="s">
        <v>547</v>
      </c>
    </row>
    <row r="5" ht="15">
      <c r="A5" s="384"/>
    </row>
    <row r="6" ht="15">
      <c r="A6" s="385" t="s">
        <v>527</v>
      </c>
    </row>
    <row r="7" spans="1:5" ht="15.75" thickBot="1">
      <c r="A7" s="386"/>
      <c r="B7" s="112"/>
      <c r="C7" s="418"/>
      <c r="D7" s="112"/>
      <c r="E7" s="116" t="s">
        <v>129</v>
      </c>
    </row>
    <row r="8" spans="1:5" ht="15">
      <c r="A8" s="388"/>
      <c r="B8" s="390" t="s">
        <v>566</v>
      </c>
      <c r="C8" s="419" t="s">
        <v>528</v>
      </c>
      <c r="D8" s="390" t="s">
        <v>305</v>
      </c>
      <c r="E8" s="391" t="s">
        <v>528</v>
      </c>
    </row>
    <row r="9" spans="1:5" ht="15">
      <c r="A9" s="420" t="s">
        <v>529</v>
      </c>
      <c r="B9" s="394"/>
      <c r="C9" s="421"/>
      <c r="D9" s="394"/>
      <c r="E9" s="422"/>
    </row>
    <row r="10" spans="1:5" ht="15">
      <c r="A10" s="423" t="s">
        <v>530</v>
      </c>
      <c r="B10" s="394">
        <v>310726685624</v>
      </c>
      <c r="C10" s="421">
        <v>0.8010637419779554</v>
      </c>
      <c r="D10" s="424">
        <v>438742854032</v>
      </c>
      <c r="E10" s="422">
        <v>0.9322007628947869</v>
      </c>
    </row>
    <row r="11" spans="1:5" ht="15">
      <c r="A11" s="423" t="s">
        <v>531</v>
      </c>
      <c r="B11" s="394">
        <v>61000000000</v>
      </c>
      <c r="C11" s="421">
        <v>0.15726003115092937</v>
      </c>
      <c r="D11" s="424">
        <v>0</v>
      </c>
      <c r="E11" s="422">
        <v>0</v>
      </c>
    </row>
    <row r="12" spans="1:5" ht="15">
      <c r="A12" s="423" t="s">
        <v>532</v>
      </c>
      <c r="B12" s="394">
        <v>16165899374</v>
      </c>
      <c r="C12" s="421">
        <v>0.04167622687111524</v>
      </c>
      <c r="D12" s="424">
        <v>31909897495</v>
      </c>
      <c r="E12" s="422">
        <v>0.06779923710521306</v>
      </c>
    </row>
    <row r="13" spans="1:5" ht="15">
      <c r="A13" s="423" t="s">
        <v>533</v>
      </c>
      <c r="B13" s="394">
        <v>0</v>
      </c>
      <c r="C13" s="421">
        <v>0</v>
      </c>
      <c r="D13" s="424">
        <v>0</v>
      </c>
      <c r="E13" s="422">
        <v>0</v>
      </c>
    </row>
    <row r="14" spans="1:5" ht="15">
      <c r="A14" s="423" t="s">
        <v>534</v>
      </c>
      <c r="B14" s="394">
        <v>0</v>
      </c>
      <c r="C14" s="421">
        <v>0</v>
      </c>
      <c r="D14" s="424">
        <v>0</v>
      </c>
      <c r="E14" s="422">
        <v>0</v>
      </c>
    </row>
    <row r="15" spans="1:5" ht="15">
      <c r="A15" s="423" t="s">
        <v>535</v>
      </c>
      <c r="B15" s="394">
        <v>0</v>
      </c>
      <c r="C15" s="421">
        <v>0</v>
      </c>
      <c r="D15" s="424">
        <v>0</v>
      </c>
      <c r="E15" s="422">
        <v>0</v>
      </c>
    </row>
    <row r="16" spans="1:5" ht="15">
      <c r="A16" s="423" t="s">
        <v>536</v>
      </c>
      <c r="B16" s="394">
        <v>0</v>
      </c>
      <c r="C16" s="421">
        <v>0</v>
      </c>
      <c r="D16" s="424">
        <v>0</v>
      </c>
      <c r="E16" s="422">
        <v>0</v>
      </c>
    </row>
    <row r="17" spans="1:5" ht="15">
      <c r="A17" s="425" t="s">
        <v>537</v>
      </c>
      <c r="B17" s="426">
        <v>387892584998</v>
      </c>
      <c r="C17" s="427"/>
      <c r="D17" s="426">
        <v>470652751527</v>
      </c>
      <c r="E17" s="428"/>
    </row>
    <row r="18" spans="1:5" ht="15">
      <c r="A18" s="420" t="s">
        <v>538</v>
      </c>
      <c r="B18" s="394"/>
      <c r="C18" s="421"/>
      <c r="D18" s="394"/>
      <c r="E18" s="422"/>
    </row>
    <row r="19" spans="1:5" ht="15">
      <c r="A19" s="423" t="s">
        <v>530</v>
      </c>
      <c r="B19" s="394">
        <v>290451889053</v>
      </c>
      <c r="C19" s="421">
        <v>0.8134464364436808</v>
      </c>
      <c r="D19" s="424">
        <v>410081880370</v>
      </c>
      <c r="E19" s="422">
        <v>0.9416908673599517</v>
      </c>
    </row>
    <row r="20" spans="1:5" ht="15">
      <c r="A20" s="423" t="s">
        <v>531</v>
      </c>
      <c r="B20" s="394">
        <v>51283261037</v>
      </c>
      <c r="C20" s="421">
        <v>0.14362511490550706</v>
      </c>
      <c r="D20" s="424">
        <v>0</v>
      </c>
      <c r="E20" s="422">
        <v>0</v>
      </c>
    </row>
    <row r="21" spans="1:5" ht="15">
      <c r="A21" s="423" t="s">
        <v>532</v>
      </c>
      <c r="B21" s="394">
        <v>15328174599</v>
      </c>
      <c r="C21" s="421">
        <v>0.04292844865081214</v>
      </c>
      <c r="D21" s="424">
        <v>25392110707</v>
      </c>
      <c r="E21" s="422">
        <v>0.05830913264004829</v>
      </c>
    </row>
    <row r="22" spans="1:5" ht="15">
      <c r="A22" s="423" t="s">
        <v>533</v>
      </c>
      <c r="B22" s="394">
        <v>0</v>
      </c>
      <c r="C22" s="421">
        <v>0</v>
      </c>
      <c r="D22" s="424">
        <v>0</v>
      </c>
      <c r="E22" s="422">
        <v>0</v>
      </c>
    </row>
    <row r="23" spans="1:5" ht="15">
      <c r="A23" s="423" t="s">
        <v>534</v>
      </c>
      <c r="B23" s="394">
        <v>0</v>
      </c>
      <c r="C23" s="421">
        <v>0</v>
      </c>
      <c r="D23" s="424">
        <v>0</v>
      </c>
      <c r="E23" s="422">
        <v>0</v>
      </c>
    </row>
    <row r="24" spans="1:5" ht="15">
      <c r="A24" s="423" t="s">
        <v>535</v>
      </c>
      <c r="B24" s="394">
        <v>0</v>
      </c>
      <c r="C24" s="421">
        <v>0</v>
      </c>
      <c r="D24" s="424">
        <v>0</v>
      </c>
      <c r="E24" s="422">
        <v>0</v>
      </c>
    </row>
    <row r="25" spans="1:5" ht="15">
      <c r="A25" s="423" t="s">
        <v>536</v>
      </c>
      <c r="B25" s="394">
        <v>0</v>
      </c>
      <c r="C25" s="421">
        <v>0</v>
      </c>
      <c r="D25" s="424">
        <v>0</v>
      </c>
      <c r="E25" s="422">
        <v>0</v>
      </c>
    </row>
    <row r="26" spans="1:5" ht="15">
      <c r="A26" s="425" t="s">
        <v>539</v>
      </c>
      <c r="B26" s="426">
        <v>357063324689</v>
      </c>
      <c r="C26" s="427"/>
      <c r="D26" s="426">
        <v>435473991077</v>
      </c>
      <c r="E26" s="428"/>
    </row>
    <row r="27" spans="1:5" ht="15">
      <c r="A27" s="429" t="s">
        <v>540</v>
      </c>
      <c r="B27" s="394"/>
      <c r="C27" s="421"/>
      <c r="D27" s="394"/>
      <c r="E27" s="422"/>
    </row>
    <row r="28" spans="1:5" ht="15">
      <c r="A28" s="423" t="s">
        <v>530</v>
      </c>
      <c r="B28" s="394">
        <v>20274796571</v>
      </c>
      <c r="C28" s="421">
        <v>0.6576478438920303</v>
      </c>
      <c r="D28" s="394">
        <v>28660973662</v>
      </c>
      <c r="E28" s="422">
        <v>0.8147238076434271</v>
      </c>
    </row>
    <row r="29" spans="1:5" ht="15">
      <c r="A29" s="423" t="s">
        <v>531</v>
      </c>
      <c r="B29" s="394">
        <v>9716738963</v>
      </c>
      <c r="C29" s="421">
        <v>0.315179114438999</v>
      </c>
      <c r="D29" s="394">
        <v>0</v>
      </c>
      <c r="E29" s="422">
        <v>0</v>
      </c>
    </row>
    <row r="30" spans="1:5" ht="15">
      <c r="A30" s="423" t="s">
        <v>532</v>
      </c>
      <c r="B30" s="394">
        <v>837724775</v>
      </c>
      <c r="C30" s="421">
        <v>0.02717304166897065</v>
      </c>
      <c r="D30" s="394">
        <v>6517786788</v>
      </c>
      <c r="E30" s="422">
        <v>0.18527619235657292</v>
      </c>
    </row>
    <row r="31" spans="1:5" ht="15">
      <c r="A31" s="423" t="s">
        <v>533</v>
      </c>
      <c r="B31" s="394">
        <v>0</v>
      </c>
      <c r="C31" s="421">
        <v>0</v>
      </c>
      <c r="D31" s="394">
        <v>0</v>
      </c>
      <c r="E31" s="422">
        <v>0</v>
      </c>
    </row>
    <row r="32" spans="1:5" ht="15">
      <c r="A32" s="423" t="s">
        <v>534</v>
      </c>
      <c r="B32" s="394">
        <v>0</v>
      </c>
      <c r="C32" s="421">
        <v>0</v>
      </c>
      <c r="D32" s="394">
        <v>0</v>
      </c>
      <c r="E32" s="422">
        <v>0</v>
      </c>
    </row>
    <row r="33" spans="1:5" ht="15">
      <c r="A33" s="423" t="s">
        <v>535</v>
      </c>
      <c r="B33" s="394">
        <v>0</v>
      </c>
      <c r="C33" s="421">
        <v>0</v>
      </c>
      <c r="D33" s="394">
        <v>0</v>
      </c>
      <c r="E33" s="422">
        <v>0</v>
      </c>
    </row>
    <row r="34" spans="1:5" ht="15">
      <c r="A34" s="423" t="s">
        <v>536</v>
      </c>
      <c r="B34" s="394">
        <v>0</v>
      </c>
      <c r="C34" s="421">
        <v>0</v>
      </c>
      <c r="D34" s="394">
        <v>0</v>
      </c>
      <c r="E34" s="422">
        <v>0</v>
      </c>
    </row>
    <row r="35" spans="1:5" ht="15">
      <c r="A35" s="425" t="s">
        <v>541</v>
      </c>
      <c r="B35" s="426">
        <v>30829260309</v>
      </c>
      <c r="C35" s="427"/>
      <c r="D35" s="426">
        <v>35178760450</v>
      </c>
      <c r="E35" s="428"/>
    </row>
    <row r="36" spans="1:5" ht="15">
      <c r="A36" s="429" t="s">
        <v>542</v>
      </c>
      <c r="B36" s="394"/>
      <c r="C36" s="421"/>
      <c r="D36" s="394"/>
      <c r="E36" s="422"/>
    </row>
    <row r="37" spans="1:5" ht="15">
      <c r="A37" s="423" t="s">
        <v>530</v>
      </c>
      <c r="B37" s="430">
        <v>0.06524961488352454</v>
      </c>
      <c r="C37" s="421"/>
      <c r="D37" s="430">
        <v>0.065325220453413</v>
      </c>
      <c r="E37" s="422"/>
    </row>
    <row r="38" spans="1:5" ht="15">
      <c r="A38" s="423" t="s">
        <v>531</v>
      </c>
      <c r="B38" s="430">
        <v>0.15929080267213114</v>
      </c>
      <c r="C38" s="421"/>
      <c r="D38" s="430">
        <v>0</v>
      </c>
      <c r="E38" s="422"/>
    </row>
    <row r="39" spans="1:5" ht="15">
      <c r="A39" s="423" t="s">
        <v>532</v>
      </c>
      <c r="B39" s="430">
        <v>0.05182048679254633</v>
      </c>
      <c r="C39" s="421"/>
      <c r="D39" s="430">
        <v>0.20425596130546267</v>
      </c>
      <c r="E39" s="422"/>
    </row>
    <row r="40" spans="1:5" ht="15">
      <c r="A40" s="423" t="s">
        <v>533</v>
      </c>
      <c r="B40" s="430">
        <v>0</v>
      </c>
      <c r="C40" s="421"/>
      <c r="D40" s="430">
        <v>0</v>
      </c>
      <c r="E40" s="422"/>
    </row>
    <row r="41" spans="1:5" ht="15">
      <c r="A41" s="423" t="s">
        <v>534</v>
      </c>
      <c r="B41" s="430">
        <v>0</v>
      </c>
      <c r="C41" s="421"/>
      <c r="D41" s="430">
        <v>0</v>
      </c>
      <c r="E41" s="422"/>
    </row>
    <row r="42" spans="1:5" ht="15">
      <c r="A42" s="423" t="s">
        <v>535</v>
      </c>
      <c r="B42" s="430">
        <v>0</v>
      </c>
      <c r="C42" s="421"/>
      <c r="D42" s="430">
        <v>0</v>
      </c>
      <c r="E42" s="422"/>
    </row>
    <row r="43" spans="1:5" ht="15">
      <c r="A43" s="423" t="s">
        <v>536</v>
      </c>
      <c r="B43" s="430">
        <v>0</v>
      </c>
      <c r="C43" s="421"/>
      <c r="D43" s="430">
        <v>0</v>
      </c>
      <c r="E43" s="422"/>
    </row>
    <row r="44" spans="1:5" ht="15.75" thickBot="1">
      <c r="A44" s="431" t="s">
        <v>543</v>
      </c>
      <c r="B44" s="432">
        <v>0.07947885961563034</v>
      </c>
      <c r="C44" s="433"/>
      <c r="D44" s="432">
        <v>0.07474461869364403</v>
      </c>
      <c r="E44" s="434"/>
    </row>
    <row r="46" ht="15" hidden="1" outlineLevel="1">
      <c r="A46" s="370" t="s">
        <v>544</v>
      </c>
    </row>
    <row r="47" spans="1:5" s="370" customFormat="1" ht="15" hidden="1" outlineLevel="1">
      <c r="A47" s="435" t="s">
        <v>545</v>
      </c>
      <c r="B47" s="436">
        <v>0</v>
      </c>
      <c r="C47" s="437"/>
      <c r="D47" s="436">
        <v>0</v>
      </c>
      <c r="E47" s="437"/>
    </row>
    <row r="48" spans="1:5" ht="15" hidden="1" outlineLevel="1">
      <c r="A48" s="435" t="s">
        <v>546</v>
      </c>
      <c r="B48" s="436">
        <v>0</v>
      </c>
      <c r="C48" s="437"/>
      <c r="D48" s="436">
        <v>0</v>
      </c>
      <c r="E48" s="437"/>
    </row>
    <row r="49" ht="15" collapsed="1"/>
  </sheetData>
  <sheetProtection/>
  <hyperlinks>
    <hyperlink ref="A9" r:id="rId1" tooltip="Click here" display="Doanh thu thuần"/>
    <hyperlink ref="A18" r:id="rId2" tooltip="Click here" display="Giá vốn hàng bán"/>
  </hyperlinks>
  <printOptions/>
  <pageMargins left="0.59" right="0.2" top="0.71" bottom="1" header="0.5" footer="0.5"/>
  <pageSetup fitToHeight="1" fitToWidth="1" horizontalDpi="600" verticalDpi="600" orientation="portrait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VNN.R9</cp:lastModifiedBy>
  <cp:lastPrinted>2011-10-26T01:23:41Z</cp:lastPrinted>
  <dcterms:created xsi:type="dcterms:W3CDTF">2010-10-20T03:15:44Z</dcterms:created>
  <dcterms:modified xsi:type="dcterms:W3CDTF">2011-10-26T01:23:49Z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